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51DAE9C-90C0-4E6E-9D7C-C094536AB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B16" i="1"/>
  <c r="Y16" i="1" s="1"/>
  <c r="AA16" i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D16" i="1" l="1"/>
  <c r="AB17" i="1"/>
  <c r="Y17" i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AB20" i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AB24" i="1"/>
  <c r="Y24" i="1" s="1"/>
  <c r="AA24" i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D24" i="1" l="1"/>
  <c r="AB25" i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G34" i="1"/>
  <c r="X36" i="1"/>
  <c r="AB185" i="1"/>
  <c r="AD185" i="1" s="1"/>
  <c r="AC186" i="1"/>
  <c r="A32" i="1"/>
  <c r="D32" i="1" s="1"/>
  <c r="E30" i="1"/>
  <c r="F30" i="1" s="1"/>
  <c r="J44" i="1"/>
  <c r="AD31" i="1" l="1"/>
  <c r="AB32" i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D33" i="1" l="1"/>
  <c r="AB34" i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 s="1"/>
  <c r="AA35" i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D35" i="1" l="1"/>
  <c r="AB36" i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D45" i="1" s="1"/>
  <c r="AG48" i="1"/>
  <c r="Z49" i="1"/>
  <c r="X50" i="1"/>
  <c r="AB199" i="1"/>
  <c r="AD199" i="1" s="1"/>
  <c r="AC200" i="1"/>
  <c r="A46" i="1"/>
  <c r="D46" i="1" s="1"/>
  <c r="E44" i="1"/>
  <c r="F44" i="1" s="1"/>
  <c r="J58" i="1"/>
  <c r="AB46" i="1" l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G50" i="1"/>
  <c r="Z51" i="1"/>
  <c r="X52" i="1"/>
  <c r="AB201" i="1"/>
  <c r="AD201" i="1" s="1"/>
  <c r="AC202" i="1"/>
  <c r="A48" i="1"/>
  <c r="D48" i="1" s="1"/>
  <c r="E46" i="1"/>
  <c r="F46" i="1" s="1"/>
  <c r="J60" i="1"/>
  <c r="AD47" i="1" l="1"/>
  <c r="AB48" i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D49" i="1" s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B50" i="1" l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/>
  <c r="AA51" i="1"/>
  <c r="AD51" i="1" s="1"/>
  <c r="AG54" i="1"/>
  <c r="X56" i="1"/>
  <c r="Z55" i="1"/>
  <c r="AC206" i="1"/>
  <c r="AB205" i="1"/>
  <c r="AD205" i="1" s="1"/>
  <c r="A52" i="1"/>
  <c r="D52" i="1" s="1"/>
  <c r="E50" i="1"/>
  <c r="F50" i="1" s="1"/>
  <c r="J64" i="1"/>
  <c r="AB52" i="1" l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Z61" i="1" s="1"/>
  <c r="A55" i="1"/>
  <c r="D55" i="1" s="1"/>
  <c r="E53" i="1"/>
  <c r="F53" i="1" s="1"/>
  <c r="J67" i="1"/>
  <c r="AG60" i="1" l="1"/>
  <c r="AC211" i="1"/>
  <c r="AB210" i="1"/>
  <c r="AD210" i="1" s="1"/>
  <c r="X62" i="1" s="1"/>
  <c r="AG61" i="1" s="1"/>
  <c r="Z60" i="1"/>
  <c r="AD54" i="1"/>
  <c r="AB55" i="1"/>
  <c r="Y55" i="1" s="1"/>
  <c r="AA55" i="1"/>
  <c r="AD55" i="1" s="1"/>
  <c r="AG58" i="1"/>
  <c r="G54" i="1"/>
  <c r="A56" i="1"/>
  <c r="D56" i="1" s="1"/>
  <c r="E54" i="1"/>
  <c r="F54" i="1" s="1"/>
  <c r="G55" i="1" s="1"/>
  <c r="J68" i="1"/>
  <c r="AB211" i="1" l="1"/>
  <c r="AD211" i="1" s="1"/>
  <c r="X63" i="1" s="1"/>
  <c r="AC212" i="1"/>
  <c r="Z62" i="1"/>
  <c r="AB56" i="1"/>
  <c r="Y56" i="1" s="1"/>
  <c r="AA56" i="1"/>
  <c r="AG59" i="1"/>
  <c r="A57" i="1"/>
  <c r="D57" i="1" s="1"/>
  <c r="E55" i="1"/>
  <c r="F55" i="1" s="1"/>
  <c r="J69" i="1"/>
  <c r="AB212" i="1" l="1"/>
  <c r="AD212" i="1" s="1"/>
  <c r="X64" i="1" s="1"/>
  <c r="Z64" i="1" s="1"/>
  <c r="AC213" i="1"/>
  <c r="Z63" i="1"/>
  <c r="AG62" i="1"/>
  <c r="G56" i="1"/>
  <c r="AD56" i="1"/>
  <c r="AB57" i="1"/>
  <c r="Y57" i="1" s="1"/>
  <c r="AA57" i="1"/>
  <c r="A58" i="1"/>
  <c r="D58" i="1" s="1"/>
  <c r="E56" i="1"/>
  <c r="F56" i="1" s="1"/>
  <c r="J70" i="1"/>
  <c r="AB213" i="1" l="1"/>
  <c r="AD213" i="1" s="1"/>
  <c r="X65" i="1" s="1"/>
  <c r="AG64" i="1" s="1"/>
  <c r="AC214" i="1"/>
  <c r="AG63" i="1"/>
  <c r="AD57" i="1"/>
  <c r="AB58" i="1"/>
  <c r="Y58" i="1" s="1"/>
  <c r="AA58" i="1"/>
  <c r="AD58" i="1" s="1"/>
  <c r="G57" i="1"/>
  <c r="A59" i="1"/>
  <c r="D59" i="1" s="1"/>
  <c r="E57" i="1"/>
  <c r="F57" i="1" s="1"/>
  <c r="J71" i="1"/>
  <c r="Z65" i="1" l="1"/>
  <c r="AB214" i="1"/>
  <c r="AD214" i="1" s="1"/>
  <c r="X66" i="1" s="1"/>
  <c r="AC215" i="1"/>
  <c r="AB59" i="1"/>
  <c r="Y59" i="1"/>
  <c r="AA59" i="1"/>
  <c r="AD59" i="1" s="1"/>
  <c r="G58" i="1"/>
  <c r="A60" i="1"/>
  <c r="D60" i="1" s="1"/>
  <c r="E58" i="1"/>
  <c r="F58" i="1" s="1"/>
  <c r="G59" i="1" s="1"/>
  <c r="J72" i="1"/>
  <c r="AC216" i="1" l="1"/>
  <c r="AB215" i="1"/>
  <c r="AD215" i="1" s="1"/>
  <c r="X67" i="1" s="1"/>
  <c r="Z66" i="1"/>
  <c r="AG65" i="1"/>
  <c r="AB60" i="1"/>
  <c r="Y60" i="1" s="1"/>
  <c r="AA60" i="1"/>
  <c r="A61" i="1"/>
  <c r="D61" i="1" s="1"/>
  <c r="E59" i="1"/>
  <c r="F59" i="1" s="1"/>
  <c r="J73" i="1"/>
  <c r="Z67" i="1" l="1"/>
  <c r="AG66" i="1"/>
  <c r="AB216" i="1"/>
  <c r="AD216" i="1" s="1"/>
  <c r="X68" i="1" s="1"/>
  <c r="AC217" i="1"/>
  <c r="AD60" i="1"/>
  <c r="G60" i="1"/>
  <c r="AA61" i="1"/>
  <c r="AB61" i="1"/>
  <c r="A62" i="1"/>
  <c r="D62" i="1" s="1"/>
  <c r="E60" i="1"/>
  <c r="F60" i="1" s="1"/>
  <c r="J74" i="1"/>
  <c r="Z68" i="1" l="1"/>
  <c r="AG67" i="1"/>
  <c r="AC218" i="1"/>
  <c r="AB217" i="1"/>
  <c r="AD217" i="1" s="1"/>
  <c r="X69" i="1" s="1"/>
  <c r="AD61" i="1"/>
  <c r="Y61" i="1"/>
  <c r="G61" i="1"/>
  <c r="A63" i="1"/>
  <c r="D63" i="1" s="1"/>
  <c r="E61" i="1"/>
  <c r="F61" i="1" s="1"/>
  <c r="J75" i="1"/>
  <c r="Z69" i="1" l="1"/>
  <c r="AG68" i="1"/>
  <c r="AB218" i="1"/>
  <c r="AD218" i="1" s="1"/>
  <c r="X70" i="1" s="1"/>
  <c r="AC219" i="1"/>
  <c r="AB62" i="1"/>
  <c r="Y62" i="1" s="1"/>
  <c r="AA62" i="1"/>
  <c r="G62" i="1"/>
  <c r="A64" i="1"/>
  <c r="D64" i="1" s="1"/>
  <c r="E62" i="1"/>
  <c r="F62" i="1" s="1"/>
  <c r="J76" i="1"/>
  <c r="AD62" i="1" l="1"/>
  <c r="Z70" i="1"/>
  <c r="AG69" i="1"/>
  <c r="AB219" i="1"/>
  <c r="AD219" i="1" s="1"/>
  <c r="X71" i="1" s="1"/>
  <c r="AC220" i="1"/>
  <c r="AB220" i="1" s="1"/>
  <c r="AD220" i="1" s="1"/>
  <c r="X72" i="1" s="1"/>
  <c r="AG71" i="1" s="1"/>
  <c r="G63" i="1"/>
  <c r="AB63" i="1"/>
  <c r="Y63" i="1" s="1"/>
  <c r="AA63" i="1"/>
  <c r="AD63" i="1" s="1"/>
  <c r="A65" i="1"/>
  <c r="D65" i="1" s="1"/>
  <c r="E63" i="1"/>
  <c r="F63" i="1" s="1"/>
  <c r="J77" i="1"/>
  <c r="AG70" i="1" l="1"/>
  <c r="Z72" i="1"/>
  <c r="Z71" i="1"/>
  <c r="AB64" i="1"/>
  <c r="Y64" i="1" s="1"/>
  <c r="AA64" i="1"/>
  <c r="AD64" i="1" s="1"/>
  <c r="G64" i="1"/>
  <c r="A66" i="1"/>
  <c r="D66" i="1" s="1"/>
  <c r="E64" i="1"/>
  <c r="F64" i="1" s="1"/>
  <c r="J78" i="1"/>
  <c r="AB65" i="1" l="1"/>
  <c r="Y65" i="1" s="1"/>
  <c r="AA65" i="1"/>
  <c r="AD65" i="1" s="1"/>
  <c r="G65" i="1"/>
  <c r="A67" i="1"/>
  <c r="D67" i="1" s="1"/>
  <c r="E65" i="1"/>
  <c r="F65" i="1" s="1"/>
  <c r="J79" i="1"/>
  <c r="AB66" i="1" l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D67" i="1" s="1"/>
  <c r="A69" i="1"/>
  <c r="D69" i="1" s="1"/>
  <c r="E67" i="1"/>
  <c r="F67" i="1" s="1"/>
  <c r="J81" i="1"/>
  <c r="AB68" i="1" l="1"/>
  <c r="Y68" i="1" s="1"/>
  <c r="AA68" i="1"/>
  <c r="G68" i="1"/>
  <c r="A70" i="1"/>
  <c r="D70" i="1" s="1"/>
  <c r="E68" i="1"/>
  <c r="F68" i="1" s="1"/>
  <c r="J82" i="1"/>
  <c r="AD68" i="1" l="1"/>
  <c r="AA69" i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70" i="1" s="1"/>
  <c r="AD69" i="1"/>
  <c r="A72" i="1"/>
  <c r="D72" i="1" s="1"/>
  <c r="E70" i="1"/>
  <c r="F70" i="1" s="1"/>
  <c r="J84" i="1"/>
  <c r="G71" i="1" l="1"/>
  <c r="AB71" i="1"/>
  <c r="Y71" i="1" s="1"/>
  <c r="AA71" i="1"/>
  <c r="AD71" i="1" s="1"/>
  <c r="A73" i="1"/>
  <c r="D73" i="1" s="1"/>
  <c r="E71" i="1"/>
  <c r="F71" i="1" s="1"/>
  <c r="J85" i="1"/>
  <c r="AB72" i="1" l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R271" i="1"/>
  <c r="S271" i="1" s="1"/>
  <c r="U272" i="1"/>
  <c r="T272" i="1"/>
  <c r="C260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H287" i="1" l="1"/>
  <c r="I286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O286" i="1"/>
  <c r="Q286" i="1" s="1"/>
  <c r="B286" i="1" s="1"/>
  <c r="I287" i="1"/>
  <c r="H288" i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I431" i="1" l="1"/>
  <c r="O431" i="1" s="1"/>
  <c r="H432" i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C505" i="1" s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T523" i="1"/>
  <c r="K523" i="1"/>
  <c r="L523" i="1" s="1"/>
  <c r="M523" i="1" s="1"/>
  <c r="N523" i="1" s="1"/>
  <c r="H523" i="1"/>
  <c r="I523" i="1" s="1"/>
  <c r="R522" i="1"/>
  <c r="S522" i="1" s="1"/>
  <c r="U523" i="1"/>
  <c r="C511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S737" i="1" s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 s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l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J1042" i="1" l="1"/>
  <c r="C761" i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J1043" i="1" l="1"/>
  <c r="R773" i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J1044" i="1" l="1"/>
  <c r="O774" i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J1045" i="1" l="1"/>
  <c r="O775" i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C765" i="1" s="1"/>
  <c r="J1046" i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J1047" i="1" l="1"/>
  <c r="O777" i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J1048" i="1" l="1"/>
  <c r="O778" i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J1049" i="1" l="1"/>
  <c r="O779" i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J1050" i="1" l="1"/>
  <c r="Q768" i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J1051" i="1" l="1"/>
  <c r="O781" i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J1052" i="1" l="1"/>
  <c r="P783" i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J1053" i="1" l="1"/>
  <c r="Q771" i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J1054" i="1" l="1"/>
  <c r="T785" i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J1055" i="1" l="1"/>
  <c r="A787" i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J1056" i="1" l="1"/>
  <c r="R786" i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J1057" i="1" l="1"/>
  <c r="Q775" i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J1058" i="1" l="1"/>
  <c r="O788" i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J1059" i="1" l="1"/>
  <c r="O789" i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J1060" i="1" l="1"/>
  <c r="C779" i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J1061" i="1" l="1"/>
  <c r="O791" i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J1062" i="1" l="1"/>
  <c r="O792" i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J1063" i="1" l="1"/>
  <c r="K794" i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J1064" i="1" l="1"/>
  <c r="C783" i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J1065" i="1" l="1"/>
  <c r="A797" i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J1066" i="1" l="1"/>
  <c r="R796" i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J1067" i="1" l="1"/>
  <c r="Q785" i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J1068" i="1" l="1"/>
  <c r="O798" i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J1069" i="1" l="1"/>
  <c r="C788" i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J1070" i="1" l="1"/>
  <c r="D801" i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J1071" i="1" l="1"/>
  <c r="C790" i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J1072" i="1" l="1"/>
  <c r="H803" i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J1073" i="1" l="1"/>
  <c r="P804" i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J1074" i="1" l="1"/>
  <c r="O804" i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J1075" i="1" l="1"/>
  <c r="Q793" i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J1076" i="1" l="1"/>
  <c r="O806" i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J1077" i="1" l="1"/>
  <c r="U808" i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J1078" i="1" l="1"/>
  <c r="D809" i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J1079" i="1" l="1"/>
  <c r="A811" i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J1080" i="1" l="1"/>
  <c r="O810" i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J1081" i="1" l="1"/>
  <c r="K812" i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J1082" i="1" l="1"/>
  <c r="C801" i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J1083" i="1" l="1"/>
  <c r="O813" i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J1084" i="1" l="1"/>
  <c r="U815" i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J1085" i="1" l="1"/>
  <c r="D816" i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J1086" i="1" l="1"/>
  <c r="O816" i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J1087" i="1" l="1"/>
  <c r="Q805" i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J1088" i="1" l="1"/>
  <c r="O818" i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J1089" i="1" l="1"/>
  <c r="D820" i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J1090" i="1" l="1"/>
  <c r="Q808" i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J1091" i="1" l="1"/>
  <c r="A823" i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J1092" i="1" l="1"/>
  <c r="K823" i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J1093" i="1" l="1"/>
  <c r="Q811" i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J1094" i="1" l="1"/>
  <c r="H825" i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J1095" i="1" l="1"/>
  <c r="A827" i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J1096" i="1" l="1"/>
  <c r="C815" i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J1097" i="1" l="1"/>
  <c r="K828" i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J1098" i="1" l="1"/>
  <c r="C817" i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J1099" i="1" l="1"/>
  <c r="H830" i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J1100" i="1" l="1"/>
  <c r="C819" i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J1101" i="1" l="1"/>
  <c r="O831" i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J1102" i="1" l="1"/>
  <c r="K833" i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J1103" i="1" l="1"/>
  <c r="T834" i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J1104" i="1" l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J1105" i="1" l="1"/>
  <c r="O835" i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J1106" i="1" l="1"/>
  <c r="U837" i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J1107" i="1" l="1"/>
  <c r="P838" i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J1108" i="1" l="1"/>
  <c r="A840" i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J1109" i="1" l="1"/>
  <c r="O839" i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J1110" i="1" l="1"/>
  <c r="Q828" i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J1111" i="1" l="1"/>
  <c r="O841" i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J1112" i="1" l="1"/>
  <c r="O842" i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J1113" i="1" l="1"/>
  <c r="O843" i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J1114" i="1" l="1"/>
  <c r="P845" i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J1115" i="1" l="1"/>
  <c r="A847" i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J1116" i="1" l="1"/>
  <c r="O84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J1117" i="1" l="1"/>
  <c r="Q835" i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J1118" i="1" l="1"/>
  <c r="O848" i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J1119" i="1" l="1"/>
  <c r="A851" i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J1120" i="1" l="1"/>
  <c r="Q838" i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J1121" i="1" l="1"/>
  <c r="O851" i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J1122" i="1" l="1"/>
  <c r="D853" i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J1123" i="1" l="1"/>
  <c r="O853" i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J1124" i="1" l="1"/>
  <c r="A856" i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J1125" i="1" l="1"/>
  <c r="O855" i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126" i="1" l="1"/>
  <c r="O856" i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J1127" i="1" l="1"/>
  <c r="O857" i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J1128" i="1" l="1"/>
  <c r="P859" i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J1129" i="1" l="1"/>
  <c r="P860" i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J1130" i="1" l="1"/>
  <c r="A862" i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J1131" i="1" l="1"/>
  <c r="C850" i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J1132" i="1" l="1"/>
  <c r="O862" i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J1133" i="1" l="1"/>
  <c r="D864" i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J1134" i="1" l="1"/>
  <c r="O864" i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J1135" i="1" l="1"/>
  <c r="R865" i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A867" i="1"/>
  <c r="J1136" i="1" l="1"/>
  <c r="D867" i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J1137" i="1" l="1"/>
  <c r="C856" i="1"/>
  <c r="Q855" i="1"/>
  <c r="B855" i="1" s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J1138" i="1" l="1"/>
  <c r="U869" i="1"/>
  <c r="T869" i="1"/>
  <c r="K869" i="1"/>
  <c r="L869" i="1" s="1"/>
  <c r="M869" i="1" s="1"/>
  <c r="N869" i="1" s="1"/>
  <c r="H869" i="1"/>
  <c r="I869" i="1" s="1"/>
  <c r="R868" i="1"/>
  <c r="S868" i="1" s="1"/>
  <c r="A870" i="1"/>
  <c r="D869" i="1"/>
  <c r="E869" i="1" s="1"/>
  <c r="F869" i="1" s="1"/>
  <c r="G870" i="1" s="1"/>
  <c r="P869" i="1"/>
  <c r="O868" i="1"/>
  <c r="C857" i="1"/>
  <c r="Q856" i="1"/>
  <c r="B856" i="1" s="1"/>
  <c r="J1139" i="1" l="1"/>
  <c r="O86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P870" i="1"/>
  <c r="D870" i="1"/>
  <c r="E870" i="1" s="1"/>
  <c r="F870" i="1" s="1"/>
  <c r="G871" i="1" s="1"/>
  <c r="J1140" i="1" l="1"/>
  <c r="R870" i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O870" i="1"/>
  <c r="J1141" i="1" l="1"/>
  <c r="O871" i="1"/>
  <c r="Q859" i="1"/>
  <c r="B859" i="1" s="1"/>
  <c r="C860" i="1"/>
  <c r="D872" i="1"/>
  <c r="E872" i="1" s="1"/>
  <c r="F872" i="1" s="1"/>
  <c r="G873" i="1" s="1"/>
  <c r="A873" i="1"/>
  <c r="P872" i="1"/>
  <c r="K872" i="1"/>
  <c r="L872" i="1" s="1"/>
  <c r="M872" i="1" s="1"/>
  <c r="N872" i="1" s="1"/>
  <c r="T872" i="1"/>
  <c r="U872" i="1"/>
  <c r="H872" i="1"/>
  <c r="I872" i="1" s="1"/>
  <c r="R871" i="1"/>
  <c r="S871" i="1" s="1"/>
  <c r="J1142" i="1" l="1"/>
  <c r="T873" i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P873" i="1"/>
  <c r="D873" i="1"/>
  <c r="E873" i="1" s="1"/>
  <c r="F873" i="1" s="1"/>
  <c r="G874" i="1" s="1"/>
  <c r="J1143" i="1" l="1"/>
  <c r="O873" i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J1144" i="1" l="1"/>
  <c r="R874" i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J1145" i="1" l="1"/>
  <c r="P876" i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J1146" i="1" l="1"/>
  <c r="O876" i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J1147" i="1" l="1"/>
  <c r="C866" i="1"/>
  <c r="Q865" i="1"/>
  <c r="B865" i="1" s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J1148" i="1" l="1"/>
  <c r="O878" i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B866" i="1" s="1"/>
  <c r="C867" i="1"/>
  <c r="A880" i="1"/>
  <c r="P879" i="1"/>
  <c r="D879" i="1"/>
  <c r="E879" i="1" s="1"/>
  <c r="F879" i="1" s="1"/>
  <c r="G880" i="1" s="1"/>
  <c r="B879" i="1"/>
  <c r="J1149" i="1" l="1"/>
  <c r="Q867" i="1"/>
  <c r="B867" i="1" s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J1150" i="1" l="1"/>
  <c r="O880" i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B868" i="1" s="1"/>
  <c r="J1151" i="1" l="1"/>
  <c r="D882" i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B869" i="1" s="1"/>
  <c r="C870" i="1"/>
  <c r="O881" i="1"/>
  <c r="J1152" i="1" l="1"/>
  <c r="O882" i="1"/>
  <c r="A884" i="1"/>
  <c r="B883" i="1"/>
  <c r="D883" i="1"/>
  <c r="E883" i="1" s="1"/>
  <c r="F883" i="1" s="1"/>
  <c r="G884" i="1" s="1"/>
  <c r="P883" i="1"/>
  <c r="C871" i="1"/>
  <c r="Q870" i="1"/>
  <c r="B870" i="1" s="1"/>
  <c r="T883" i="1"/>
  <c r="H883" i="1"/>
  <c r="I883" i="1" s="1"/>
  <c r="U883" i="1"/>
  <c r="R882" i="1"/>
  <c r="S882" i="1" s="1"/>
  <c r="K883" i="1"/>
  <c r="L883" i="1" s="1"/>
  <c r="M883" i="1" s="1"/>
  <c r="N883" i="1" s="1"/>
  <c r="J1153" i="1" l="1"/>
  <c r="K884" i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B871" i="1" s="1"/>
  <c r="C872" i="1"/>
  <c r="O883" i="1"/>
  <c r="J1154" i="1" l="1"/>
  <c r="A886" i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B872" i="1" s="1"/>
  <c r="O884" i="1"/>
  <c r="B873" i="1" l="1"/>
  <c r="J1155" i="1"/>
  <c r="O885" i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J1156" i="1" l="1"/>
  <c r="Q874" i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J1157" i="1" l="1"/>
  <c r="T888" i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J1158" i="1" l="1"/>
  <c r="B889" i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J1159" i="1" l="1"/>
  <c r="P890" i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J1160" i="1" l="1"/>
  <c r="B891" i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J1161" i="1" l="1"/>
  <c r="Q879" i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J1162" i="1" l="1"/>
  <c r="P893" i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J1163" i="1" l="1"/>
  <c r="O893" i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J1164" i="1" l="1"/>
  <c r="R894" i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J1165" i="1" l="1"/>
  <c r="U896" i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J1166" i="1" l="1"/>
  <c r="C885" i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J1167" i="1" l="1"/>
  <c r="B898" i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J1168" i="1" l="1"/>
  <c r="C887" i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J1169" i="1" l="1"/>
  <c r="P900" i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J1170" i="1" l="1"/>
  <c r="Q888" i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J1171" i="1" l="1"/>
  <c r="P902" i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J1172" i="1" l="1"/>
  <c r="O902" i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J1173" i="1" l="1"/>
  <c r="D904" i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J1174" i="1" l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J1175" i="1" l="1"/>
  <c r="O905" i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J1176" i="1" l="1"/>
  <c r="O906" i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J1177" i="1" l="1"/>
  <c r="O907" i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J1178" i="1" l="1"/>
  <c r="C897" i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J1179" i="1" l="1"/>
  <c r="T910" i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J1180" i="1" l="1"/>
  <c r="Q898" i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J1181" i="1" l="1"/>
  <c r="B912" i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J1182" i="1" l="1"/>
  <c r="U913" i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J1183" i="1" l="1"/>
  <c r="R913" i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J1184" i="1" l="1"/>
  <c r="Q902" i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J1185" i="1" l="1"/>
  <c r="T916" i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J1186" i="1" l="1"/>
  <c r="C905" i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J1187" i="1" l="1"/>
  <c r="A919" i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J1188" i="1" l="1"/>
  <c r="C907" i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J1189" i="1" l="1"/>
  <c r="U920" i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J1190" i="1" l="1"/>
  <c r="U921" i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J1191" i="1" l="1"/>
  <c r="O92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J1192" i="1" l="1"/>
  <c r="O922" i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J1193" i="1" l="1"/>
  <c r="Q911" i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J1194" i="1" l="1"/>
  <c r="O924" i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J1195" i="1" l="1"/>
  <c r="P926" i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J1196" i="1" l="1"/>
  <c r="Q914" i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J1197" i="1" l="1"/>
  <c r="O927" i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J1198" i="1" l="1"/>
  <c r="P929" i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J1199" i="1" l="1"/>
  <c r="C918" i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J1200" i="1" l="1"/>
  <c r="T931" i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J1201" i="1" l="1"/>
  <c r="C920" i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J1202" i="1" l="1"/>
  <c r="O932" i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J1203" i="1" l="1"/>
  <c r="D934" i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J1204" i="1" l="1"/>
  <c r="O934" i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J1205" i="1" l="1"/>
  <c r="O935" i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J1206" i="1" l="1"/>
  <c r="O936" i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J1207" i="1" l="1"/>
  <c r="O937" i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J1208" i="1" l="1"/>
  <c r="C927" i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J1209" i="1" l="1"/>
  <c r="O939" i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J1210" i="1" l="1"/>
  <c r="O940" i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J1211" i="1" l="1"/>
  <c r="O941" i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J1212" i="1" l="1"/>
  <c r="Q930" i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J1213" i="1" l="1"/>
  <c r="T944" i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J1214" i="1" l="1"/>
  <c r="R944" i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J1215" i="1" l="1"/>
  <c r="R945" i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J1216" i="1" l="1"/>
  <c r="C935" i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J1217" i="1" l="1"/>
  <c r="A949" i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J1218" i="1" l="1"/>
  <c r="O948" i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J1219" i="1" l="1"/>
  <c r="A951" i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J1220" i="1" l="1"/>
  <c r="H951" i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J1221" i="1" l="1"/>
  <c r="B952" i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J1222" i="1" l="1"/>
  <c r="O952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J1223" i="1" l="1"/>
  <c r="P954" i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J1224" i="1" l="1"/>
  <c r="O954" i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J1225" i="1" l="1"/>
  <c r="K956" i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J1226" i="1" l="1"/>
  <c r="P957" i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J1227" i="1" l="1"/>
  <c r="C946" i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J1228" i="1" l="1"/>
  <c r="O958" i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J1229" i="1" l="1"/>
  <c r="C948" i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J1230" i="1" l="1"/>
  <c r="P961" i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J1231" i="1" l="1"/>
  <c r="K962" i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J1232" i="1" l="1"/>
  <c r="O962" i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J1233" i="1" l="1"/>
  <c r="B964" i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J1234" i="1" l="1"/>
  <c r="O964" i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J1235" i="1" l="1"/>
  <c r="H966" i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J1236" i="1" l="1"/>
  <c r="B967" i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J1237" i="1" l="1"/>
  <c r="C956" i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J1238" i="1" l="1"/>
  <c r="B969" i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J1239" i="1" l="1"/>
  <c r="O969" i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J1240" i="1" l="1"/>
  <c r="O970" i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J1241" i="1" l="1"/>
  <c r="Q959" i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J1242" i="1" l="1"/>
  <c r="O972" i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J1243" i="1" l="1"/>
  <c r="O973" i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J1244" i="1" l="1"/>
  <c r="O974" i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J1245" i="1" l="1"/>
  <c r="T976" i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J1246" i="1" l="1"/>
  <c r="U977" i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J1247" i="1" l="1"/>
  <c r="Q965" i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J1248" i="1" l="1"/>
  <c r="O978" i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J1249" i="1" l="1"/>
  <c r="H980" i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J1250" i="1" l="1"/>
  <c r="C969" i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J1251" i="1" l="1"/>
  <c r="A983" i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J1252" i="1" l="1"/>
  <c r="O982" i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J1253" i="1" l="1"/>
  <c r="O983" i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J1254" i="1" l="1"/>
  <c r="D985" i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J1255" i="1" l="1"/>
  <c r="Q973" i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J1256" i="1" l="1"/>
  <c r="R986" i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J1257" i="1" l="1"/>
  <c r="K988" i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J1258" i="1" l="1"/>
  <c r="Q976" i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J1259" i="1" l="1"/>
  <c r="T990" i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J1260" i="1" l="1"/>
  <c r="C979" i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J1261" i="1" l="1"/>
  <c r="H992" i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J1262" i="1" l="1"/>
  <c r="O992" i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J1263" i="1" l="1"/>
  <c r="U994" i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J1264" i="1" l="1"/>
  <c r="C983" i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J1265" i="1" l="1"/>
  <c r="P996" i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J1266" i="1" l="1"/>
  <c r="C985" i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J1267" i="1" l="1"/>
  <c r="K998" i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A1023" i="1" l="1"/>
  <c r="P1022" i="1"/>
  <c r="R1022" i="1" s="1"/>
  <c r="S1022" i="1" s="1"/>
  <c r="D1022" i="1"/>
  <c r="E1022" i="1" s="1"/>
  <c r="F1022" i="1" s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A1024" i="1" l="1"/>
  <c r="D1023" i="1"/>
  <c r="E1023" i="1" s="1"/>
  <c r="F1023" i="1" s="1"/>
  <c r="G1024" i="1" s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G1022" i="1"/>
  <c r="G1023" i="1"/>
  <c r="Q1009" i="1"/>
  <c r="C1010" i="1"/>
  <c r="S1010" i="1" s="1"/>
  <c r="T1024" i="1" l="1"/>
  <c r="H1024" i="1"/>
  <c r="I1024" i="1" s="1"/>
  <c r="I1023" i="1"/>
  <c r="U1024" i="1"/>
  <c r="I1022" i="1"/>
  <c r="A1025" i="1"/>
  <c r="D1024" i="1"/>
  <c r="E1024" i="1" s="1"/>
  <c r="F1024" i="1" s="1"/>
  <c r="P1024" i="1"/>
  <c r="R1024" i="1" s="1"/>
  <c r="S1024" i="1" s="1"/>
  <c r="B1024" i="1"/>
  <c r="L1022" i="1"/>
  <c r="M1022" i="1" s="1"/>
  <c r="N1022" i="1" s="1"/>
  <c r="K1023" i="1"/>
  <c r="C1011" i="1"/>
  <c r="S1011" i="1" s="1"/>
  <c r="Q1010" i="1"/>
  <c r="O1022" i="1" l="1"/>
  <c r="D1025" i="1"/>
  <c r="E1025" i="1" s="1"/>
  <c r="F1025" i="1" s="1"/>
  <c r="G1026" i="1" s="1"/>
  <c r="P1025" i="1"/>
  <c r="R1025" i="1" s="1"/>
  <c r="S1025" i="1" s="1"/>
  <c r="A1026" i="1"/>
  <c r="B1025" i="1"/>
  <c r="H1025" i="1"/>
  <c r="G1025" i="1"/>
  <c r="U1025" i="1"/>
  <c r="T1025" i="1"/>
  <c r="L1023" i="1"/>
  <c r="M1023" i="1" s="1"/>
  <c r="N1023" i="1" s="1"/>
  <c r="O1023" i="1" s="1"/>
  <c r="K1024" i="1"/>
  <c r="Q1011" i="1"/>
  <c r="C1012" i="1"/>
  <c r="I1025" i="1" l="1"/>
  <c r="T1026" i="1"/>
  <c r="U1026" i="1"/>
  <c r="H1026" i="1"/>
  <c r="I1026" i="1" s="1"/>
  <c r="P1026" i="1"/>
  <c r="R1026" i="1" s="1"/>
  <c r="S1026" i="1" s="1"/>
  <c r="A1027" i="1"/>
  <c r="D1026" i="1"/>
  <c r="E1026" i="1" s="1"/>
  <c r="F1026" i="1" s="1"/>
  <c r="B1026" i="1"/>
  <c r="L1024" i="1"/>
  <c r="M1024" i="1" s="1"/>
  <c r="N1024" i="1" s="1"/>
  <c r="O1024" i="1" s="1"/>
  <c r="K1025" i="1"/>
  <c r="C1013" i="1"/>
  <c r="Q1012" i="1"/>
  <c r="G1027" i="1" l="1"/>
  <c r="D1027" i="1"/>
  <c r="E1027" i="1" s="1"/>
  <c r="F1027" i="1" s="1"/>
  <c r="A1028" i="1"/>
  <c r="B1027" i="1"/>
  <c r="P1027" i="1"/>
  <c r="R1027" i="1" s="1"/>
  <c r="S1027" i="1" s="1"/>
  <c r="H1027" i="1"/>
  <c r="T1027" i="1"/>
  <c r="U1027" i="1"/>
  <c r="L1025" i="1"/>
  <c r="M1025" i="1" s="1"/>
  <c r="N1025" i="1" s="1"/>
  <c r="O1025" i="1" s="1"/>
  <c r="K1026" i="1"/>
  <c r="Q1013" i="1"/>
  <c r="C1014" i="1"/>
  <c r="D1028" i="1" l="1"/>
  <c r="E1028" i="1" s="1"/>
  <c r="F1028" i="1" s="1"/>
  <c r="G1029" i="1" s="1"/>
  <c r="B1028" i="1"/>
  <c r="P1028" i="1"/>
  <c r="R1028" i="1" s="1"/>
  <c r="S1028" i="1" s="1"/>
  <c r="A1029" i="1"/>
  <c r="I1027" i="1"/>
  <c r="G1028" i="1"/>
  <c r="U1028" i="1"/>
  <c r="T1028" i="1"/>
  <c r="H1028" i="1"/>
  <c r="L1026" i="1"/>
  <c r="M1026" i="1" s="1"/>
  <c r="N1026" i="1" s="1"/>
  <c r="O1026" i="1" s="1"/>
  <c r="K1027" i="1"/>
  <c r="Q1014" i="1"/>
  <c r="C1015" i="1"/>
  <c r="S1015" i="1" s="1"/>
  <c r="T1029" i="1" l="1"/>
  <c r="U1029" i="1"/>
  <c r="H1029" i="1"/>
  <c r="I1029" i="1" s="1"/>
  <c r="I1028" i="1"/>
  <c r="A1030" i="1"/>
  <c r="D1029" i="1"/>
  <c r="E1029" i="1" s="1"/>
  <c r="F1029" i="1" s="1"/>
  <c r="B1029" i="1"/>
  <c r="P1029" i="1"/>
  <c r="R1029" i="1" s="1"/>
  <c r="S1029" i="1" s="1"/>
  <c r="L1027" i="1"/>
  <c r="M1027" i="1" s="1"/>
  <c r="N1027" i="1" s="1"/>
  <c r="O1027" i="1" s="1"/>
  <c r="K1028" i="1"/>
  <c r="C1016" i="1"/>
  <c r="Q1015" i="1"/>
  <c r="G1030" i="1" l="1"/>
  <c r="H1030" i="1"/>
  <c r="P1030" i="1"/>
  <c r="R1030" i="1" s="1"/>
  <c r="S1030" i="1" s="1"/>
  <c r="A1031" i="1"/>
  <c r="D1030" i="1"/>
  <c r="E1030" i="1" s="1"/>
  <c r="F1030" i="1" s="1"/>
  <c r="B1030" i="1"/>
  <c r="T1030" i="1"/>
  <c r="U1030" i="1"/>
  <c r="L1028" i="1"/>
  <c r="M1028" i="1" s="1"/>
  <c r="N1028" i="1" s="1"/>
  <c r="O1028" i="1" s="1"/>
  <c r="K1029" i="1"/>
  <c r="Q1016" i="1"/>
  <c r="C1017" i="1"/>
  <c r="S1017" i="1" s="1"/>
  <c r="U1031" i="1" l="1"/>
  <c r="T1031" i="1"/>
  <c r="G1031" i="1"/>
  <c r="D1031" i="1"/>
  <c r="E1031" i="1" s="1"/>
  <c r="F1031" i="1" s="1"/>
  <c r="G1032" i="1" s="1"/>
  <c r="B1031" i="1"/>
  <c r="P1031" i="1"/>
  <c r="R1031" i="1" s="1"/>
  <c r="S1031" i="1" s="1"/>
  <c r="A1032" i="1"/>
  <c r="H1031" i="1"/>
  <c r="I1030" i="1"/>
  <c r="L1029" i="1"/>
  <c r="M1029" i="1" s="1"/>
  <c r="N1029" i="1" s="1"/>
  <c r="O1029" i="1" s="1"/>
  <c r="K1030" i="1"/>
  <c r="C1018" i="1"/>
  <c r="S1018" i="1" s="1"/>
  <c r="Q1017" i="1"/>
  <c r="T1032" i="1" l="1"/>
  <c r="U1032" i="1"/>
  <c r="H1032" i="1"/>
  <c r="I1032" i="1" s="1"/>
  <c r="A1033" i="1"/>
  <c r="D1032" i="1"/>
  <c r="E1032" i="1" s="1"/>
  <c r="F1032" i="1" s="1"/>
  <c r="G1033" i="1" s="1"/>
  <c r="B1032" i="1"/>
  <c r="P1032" i="1"/>
  <c r="R1032" i="1" s="1"/>
  <c r="S1032" i="1" s="1"/>
  <c r="I1031" i="1"/>
  <c r="L1030" i="1"/>
  <c r="M1030" i="1" s="1"/>
  <c r="N1030" i="1" s="1"/>
  <c r="O1030" i="1" s="1"/>
  <c r="K1031" i="1"/>
  <c r="C1019" i="1"/>
  <c r="Q1018" i="1"/>
  <c r="U1033" i="1" l="1"/>
  <c r="T1033" i="1"/>
  <c r="H1033" i="1"/>
  <c r="I1033" i="1" s="1"/>
  <c r="A1034" i="1"/>
  <c r="D1033" i="1"/>
  <c r="E1033" i="1" s="1"/>
  <c r="F1033" i="1" s="1"/>
  <c r="G1034" i="1" s="1"/>
  <c r="B1033" i="1"/>
  <c r="P1033" i="1"/>
  <c r="R1033" i="1" s="1"/>
  <c r="S1033" i="1" s="1"/>
  <c r="L1031" i="1"/>
  <c r="M1031" i="1" s="1"/>
  <c r="N1031" i="1" s="1"/>
  <c r="O1031" i="1" s="1"/>
  <c r="K1032" i="1"/>
  <c r="C1020" i="1"/>
  <c r="Q1019" i="1"/>
  <c r="H1034" i="1" l="1"/>
  <c r="P1034" i="1"/>
  <c r="R1034" i="1" s="1"/>
  <c r="S1034" i="1" s="1"/>
  <c r="B1034" i="1"/>
  <c r="A1035" i="1"/>
  <c r="D1034" i="1"/>
  <c r="E1034" i="1" s="1"/>
  <c r="F1034" i="1" s="1"/>
  <c r="G1035" i="1" s="1"/>
  <c r="T1034" i="1"/>
  <c r="U1034" i="1"/>
  <c r="L1032" i="1"/>
  <c r="M1032" i="1" s="1"/>
  <c r="N1032" i="1" s="1"/>
  <c r="O1032" i="1" s="1"/>
  <c r="K1033" i="1"/>
  <c r="C1021" i="1"/>
  <c r="Q1020" i="1"/>
  <c r="T1035" i="1" l="1"/>
  <c r="U1035" i="1"/>
  <c r="D1035" i="1"/>
  <c r="E1035" i="1" s="1"/>
  <c r="F1035" i="1" s="1"/>
  <c r="G1036" i="1" s="1"/>
  <c r="B1035" i="1"/>
  <c r="P1035" i="1"/>
  <c r="R1035" i="1" s="1"/>
  <c r="S1035" i="1" s="1"/>
  <c r="A1036" i="1"/>
  <c r="H1035" i="1"/>
  <c r="I1035" i="1" s="1"/>
  <c r="I1034" i="1"/>
  <c r="L1033" i="1"/>
  <c r="M1033" i="1" s="1"/>
  <c r="N1033" i="1" s="1"/>
  <c r="O1033" i="1" s="1"/>
  <c r="K1034" i="1"/>
  <c r="Q1021" i="1"/>
  <c r="S1021" i="1"/>
  <c r="C1022" i="1" s="1"/>
  <c r="H1036" i="1" l="1"/>
  <c r="I1036" i="1" s="1"/>
  <c r="A1037" i="1"/>
  <c r="D1036" i="1"/>
  <c r="E1036" i="1" s="1"/>
  <c r="F1036" i="1" s="1"/>
  <c r="G1037" i="1" s="1"/>
  <c r="B1036" i="1"/>
  <c r="P1036" i="1"/>
  <c r="R1036" i="1" s="1"/>
  <c r="S1036" i="1" s="1"/>
  <c r="T1036" i="1"/>
  <c r="U1036" i="1"/>
  <c r="C1023" i="1"/>
  <c r="Q1022" i="1"/>
  <c r="L1034" i="1"/>
  <c r="M1034" i="1" s="1"/>
  <c r="N1034" i="1" s="1"/>
  <c r="O1034" i="1" s="1"/>
  <c r="K1035" i="1"/>
  <c r="T1037" i="1" l="1"/>
  <c r="U1037" i="1"/>
  <c r="B1037" i="1"/>
  <c r="P1037" i="1"/>
  <c r="R1037" i="1" s="1"/>
  <c r="S1037" i="1" s="1"/>
  <c r="A1038" i="1"/>
  <c r="D1037" i="1"/>
  <c r="E1037" i="1" s="1"/>
  <c r="F1037" i="1" s="1"/>
  <c r="G1038" i="1" s="1"/>
  <c r="H1037" i="1"/>
  <c r="L1035" i="1"/>
  <c r="M1035" i="1" s="1"/>
  <c r="N1035" i="1" s="1"/>
  <c r="O1035" i="1" s="1"/>
  <c r="K1036" i="1"/>
  <c r="C1024" i="1"/>
  <c r="Q1023" i="1"/>
  <c r="H1038" i="1" l="1"/>
  <c r="I1038" i="1" s="1"/>
  <c r="A1039" i="1"/>
  <c r="D1038" i="1"/>
  <c r="E1038" i="1" s="1"/>
  <c r="F1038" i="1" s="1"/>
  <c r="G1039" i="1" s="1"/>
  <c r="B1038" i="1"/>
  <c r="P1038" i="1"/>
  <c r="R1038" i="1" s="1"/>
  <c r="S1038" i="1" s="1"/>
  <c r="I1037" i="1"/>
  <c r="T1038" i="1"/>
  <c r="U1038" i="1"/>
  <c r="C1025" i="1"/>
  <c r="Q1024" i="1"/>
  <c r="L1036" i="1"/>
  <c r="M1036" i="1" s="1"/>
  <c r="N1036" i="1" s="1"/>
  <c r="O1036" i="1" s="1"/>
  <c r="K1037" i="1"/>
  <c r="T1039" i="1" l="1"/>
  <c r="P1039" i="1"/>
  <c r="A1040" i="1"/>
  <c r="D1039" i="1"/>
  <c r="E1039" i="1" s="1"/>
  <c r="F1039" i="1" s="1"/>
  <c r="G1040" i="1" s="1"/>
  <c r="B1039" i="1"/>
  <c r="U1039" i="1"/>
  <c r="H1039" i="1"/>
  <c r="I1039" i="1" s="1"/>
  <c r="L1037" i="1"/>
  <c r="M1037" i="1" s="1"/>
  <c r="N1037" i="1" s="1"/>
  <c r="O1037" i="1" s="1"/>
  <c r="K1038" i="1"/>
  <c r="C1026" i="1"/>
  <c r="Q1025" i="1"/>
  <c r="D1040" i="1" l="1"/>
  <c r="E1040" i="1" s="1"/>
  <c r="F1040" i="1" s="1"/>
  <c r="G1041" i="1" s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K1040" i="1" l="1"/>
  <c r="L1040" i="1" s="1"/>
  <c r="M1040" i="1" s="1"/>
  <c r="N1040" i="1" s="1"/>
  <c r="A1042" i="1"/>
  <c r="D1041" i="1"/>
  <c r="E1041" i="1" s="1"/>
  <c r="F1041" i="1" s="1"/>
  <c r="G1042" i="1" s="1"/>
  <c r="B1041" i="1"/>
  <c r="P1041" i="1"/>
  <c r="U1041" i="1"/>
  <c r="R1040" i="1"/>
  <c r="S1040" i="1" s="1"/>
  <c r="T1041" i="1"/>
  <c r="H1041" i="1"/>
  <c r="I1040" i="1"/>
  <c r="M1039" i="1"/>
  <c r="N1039" i="1" s="1"/>
  <c r="O1039" i="1" s="1"/>
  <c r="C1028" i="1"/>
  <c r="Q1027" i="1"/>
  <c r="K1041" i="1" l="1"/>
  <c r="L1041" i="1" s="1"/>
  <c r="M1041" i="1" s="1"/>
  <c r="N1041" i="1" s="1"/>
  <c r="H1042" i="1"/>
  <c r="I1042" i="1" s="1"/>
  <c r="O1040" i="1"/>
  <c r="I1041" i="1"/>
  <c r="U1042" i="1"/>
  <c r="R1041" i="1"/>
  <c r="S1041" i="1" s="1"/>
  <c r="T1042" i="1"/>
  <c r="B1042" i="1"/>
  <c r="P1042" i="1"/>
  <c r="A1043" i="1"/>
  <c r="D1042" i="1"/>
  <c r="E1042" i="1" s="1"/>
  <c r="F1042" i="1" s="1"/>
  <c r="G1043" i="1" s="1"/>
  <c r="C1029" i="1"/>
  <c r="Q1028" i="1"/>
  <c r="K1042" i="1" l="1"/>
  <c r="L1042" i="1" s="1"/>
  <c r="M1042" i="1" s="1"/>
  <c r="N1042" i="1" s="1"/>
  <c r="O1042" i="1" s="1"/>
  <c r="O1041" i="1"/>
  <c r="D1043" i="1"/>
  <c r="E1043" i="1" s="1"/>
  <c r="F1043" i="1" s="1"/>
  <c r="G1044" i="1" s="1"/>
  <c r="B1043" i="1"/>
  <c r="P1043" i="1"/>
  <c r="A1044" i="1"/>
  <c r="U1043" i="1"/>
  <c r="R1042" i="1"/>
  <c r="S1042" i="1" s="1"/>
  <c r="T1043" i="1"/>
  <c r="H1043" i="1"/>
  <c r="I1043" i="1" s="1"/>
  <c r="C1030" i="1"/>
  <c r="Q1029" i="1"/>
  <c r="K1043" i="1" l="1"/>
  <c r="L1043" i="1" s="1"/>
  <c r="M1043" i="1" s="1"/>
  <c r="N1043" i="1" s="1"/>
  <c r="O1043" i="1" s="1"/>
  <c r="P1044" i="1"/>
  <c r="A1045" i="1"/>
  <c r="D1044" i="1"/>
  <c r="E1044" i="1" s="1"/>
  <c r="F1044" i="1" s="1"/>
  <c r="G1045" i="1" s="1"/>
  <c r="B1044" i="1"/>
  <c r="U1044" i="1"/>
  <c r="R1043" i="1"/>
  <c r="S1043" i="1" s="1"/>
  <c r="T1044" i="1"/>
  <c r="H1044" i="1"/>
  <c r="I1044" i="1" s="1"/>
  <c r="C1031" i="1"/>
  <c r="Q1030" i="1"/>
  <c r="K1044" i="1" l="1"/>
  <c r="L1044" i="1" s="1"/>
  <c r="M1044" i="1" s="1"/>
  <c r="N1044" i="1" s="1"/>
  <c r="O1044" i="1" s="1"/>
  <c r="H1045" i="1"/>
  <c r="I1045" i="1" s="1"/>
  <c r="B1045" i="1"/>
  <c r="P1045" i="1"/>
  <c r="A1046" i="1"/>
  <c r="D1045" i="1"/>
  <c r="E1045" i="1" s="1"/>
  <c r="F1045" i="1" s="1"/>
  <c r="G1046" i="1" s="1"/>
  <c r="R1044" i="1"/>
  <c r="S1044" i="1" s="1"/>
  <c r="U1045" i="1"/>
  <c r="T1045" i="1"/>
  <c r="C1032" i="1"/>
  <c r="Q1031" i="1"/>
  <c r="K1045" i="1" l="1"/>
  <c r="L1045" i="1" s="1"/>
  <c r="M1045" i="1" s="1"/>
  <c r="N1045" i="1" s="1"/>
  <c r="O1045" i="1" s="1"/>
  <c r="H1046" i="1"/>
  <c r="I1046" i="1" s="1"/>
  <c r="A1047" i="1"/>
  <c r="D1046" i="1"/>
  <c r="E1046" i="1" s="1"/>
  <c r="F1046" i="1" s="1"/>
  <c r="G1047" i="1" s="1"/>
  <c r="B1046" i="1"/>
  <c r="P1046" i="1"/>
  <c r="T1046" i="1"/>
  <c r="U1046" i="1"/>
  <c r="R1045" i="1"/>
  <c r="S1045" i="1" s="1"/>
  <c r="C1033" i="1"/>
  <c r="Q1032" i="1"/>
  <c r="K1046" i="1" l="1"/>
  <c r="L1046" i="1" s="1"/>
  <c r="M1046" i="1" s="1"/>
  <c r="N1046" i="1" s="1"/>
  <c r="O1046" i="1" s="1"/>
  <c r="U1047" i="1"/>
  <c r="R1046" i="1"/>
  <c r="S1046" i="1" s="1"/>
  <c r="T1047" i="1"/>
  <c r="P1047" i="1"/>
  <c r="A1048" i="1"/>
  <c r="D1047" i="1"/>
  <c r="E1047" i="1" s="1"/>
  <c r="F1047" i="1" s="1"/>
  <c r="G1048" i="1" s="1"/>
  <c r="B1047" i="1"/>
  <c r="H1047" i="1"/>
  <c r="C1034" i="1"/>
  <c r="Q1033" i="1"/>
  <c r="K1047" i="1" l="1"/>
  <c r="L1047" i="1" s="1"/>
  <c r="M1047" i="1" s="1"/>
  <c r="N1047" i="1" s="1"/>
  <c r="P1048" i="1"/>
  <c r="D1048" i="1"/>
  <c r="E1048" i="1" s="1"/>
  <c r="F1048" i="1" s="1"/>
  <c r="G1049" i="1" s="1"/>
  <c r="B1048" i="1"/>
  <c r="A1049" i="1"/>
  <c r="H1048" i="1"/>
  <c r="R1047" i="1"/>
  <c r="S1047" i="1" s="1"/>
  <c r="T1048" i="1"/>
  <c r="K1048" i="1"/>
  <c r="L1048" i="1" s="1"/>
  <c r="U1048" i="1"/>
  <c r="I1047" i="1"/>
  <c r="C1035" i="1"/>
  <c r="Q1034" i="1"/>
  <c r="M1048" i="1" l="1"/>
  <c r="N1048" i="1" s="1"/>
  <c r="O1047" i="1"/>
  <c r="H1049" i="1"/>
  <c r="I1049" i="1" s="1"/>
  <c r="A1050" i="1"/>
  <c r="B1049" i="1"/>
  <c r="D1049" i="1"/>
  <c r="E1049" i="1" s="1"/>
  <c r="F1049" i="1" s="1"/>
  <c r="G1050" i="1" s="1"/>
  <c r="P1049" i="1"/>
  <c r="U1049" i="1"/>
  <c r="R1048" i="1"/>
  <c r="S1048" i="1" s="1"/>
  <c r="T1049" i="1"/>
  <c r="K1049" i="1"/>
  <c r="L1049" i="1" s="1"/>
  <c r="M1049" i="1" s="1"/>
  <c r="N1049" i="1" s="1"/>
  <c r="I1048" i="1"/>
  <c r="C1036" i="1"/>
  <c r="Q1035" i="1"/>
  <c r="O1048" i="1" l="1"/>
  <c r="O1049" i="1"/>
  <c r="U1050" i="1"/>
  <c r="R1049" i="1"/>
  <c r="S1049" i="1" s="1"/>
  <c r="T1050" i="1"/>
  <c r="K1050" i="1"/>
  <c r="L1050" i="1" s="1"/>
  <c r="M1050" i="1" s="1"/>
  <c r="N1050" i="1" s="1"/>
  <c r="B1050" i="1"/>
  <c r="P1050" i="1"/>
  <c r="A1051" i="1"/>
  <c r="D1050" i="1"/>
  <c r="E1050" i="1" s="1"/>
  <c r="F1050" i="1" s="1"/>
  <c r="G1051" i="1" s="1"/>
  <c r="H1050" i="1"/>
  <c r="I1050" i="1" s="1"/>
  <c r="C1037" i="1"/>
  <c r="Q1036" i="1"/>
  <c r="A1052" i="1" l="1"/>
  <c r="D1051" i="1"/>
  <c r="E1051" i="1" s="1"/>
  <c r="F1051" i="1" s="1"/>
  <c r="G1052" i="1" s="1"/>
  <c r="B1051" i="1"/>
  <c r="P1051" i="1"/>
  <c r="O1050" i="1"/>
  <c r="U1051" i="1"/>
  <c r="R1050" i="1"/>
  <c r="S1050" i="1" s="1"/>
  <c r="T1051" i="1"/>
  <c r="K1051" i="1"/>
  <c r="L1051" i="1" s="1"/>
  <c r="M1051" i="1" s="1"/>
  <c r="N1051" i="1" s="1"/>
  <c r="H1051" i="1"/>
  <c r="C1038" i="1"/>
  <c r="Q1037" i="1"/>
  <c r="H1052" i="1" l="1"/>
  <c r="I1052" i="1" s="1"/>
  <c r="U1052" i="1"/>
  <c r="R1051" i="1"/>
  <c r="S1051" i="1" s="1"/>
  <c r="T1052" i="1"/>
  <c r="K1052" i="1"/>
  <c r="L1052" i="1" s="1"/>
  <c r="M1052" i="1" s="1"/>
  <c r="N1052" i="1" s="1"/>
  <c r="I1051" i="1"/>
  <c r="O1051" i="1" s="1"/>
  <c r="P1052" i="1"/>
  <c r="A1053" i="1"/>
  <c r="D1052" i="1"/>
  <c r="E1052" i="1" s="1"/>
  <c r="F1052" i="1" s="1"/>
  <c r="G1053" i="1" s="1"/>
  <c r="B1052" i="1"/>
  <c r="C1039" i="1"/>
  <c r="Q1038" i="1"/>
  <c r="K1053" i="1" l="1"/>
  <c r="L1053" i="1" s="1"/>
  <c r="M1053" i="1" s="1"/>
  <c r="N1053" i="1" s="1"/>
  <c r="U1053" i="1"/>
  <c r="R1052" i="1"/>
  <c r="S1052" i="1" s="1"/>
  <c r="T1053" i="1"/>
  <c r="O1052" i="1"/>
  <c r="B1053" i="1"/>
  <c r="P1053" i="1"/>
  <c r="A1054" i="1"/>
  <c r="D1053" i="1"/>
  <c r="E1053" i="1" s="1"/>
  <c r="F1053" i="1" s="1"/>
  <c r="G1054" i="1" s="1"/>
  <c r="H1053" i="1"/>
  <c r="I1053" i="1" s="1"/>
  <c r="C1040" i="1"/>
  <c r="Q1039" i="1"/>
  <c r="R1053" i="1" l="1"/>
  <c r="S1053" i="1" s="1"/>
  <c r="U1054" i="1"/>
  <c r="K1054" i="1"/>
  <c r="L1054" i="1" s="1"/>
  <c r="M1054" i="1" s="1"/>
  <c r="N1054" i="1" s="1"/>
  <c r="T1054" i="1"/>
  <c r="O1053" i="1"/>
  <c r="A1055" i="1"/>
  <c r="D1054" i="1"/>
  <c r="E1054" i="1" s="1"/>
  <c r="F1054" i="1" s="1"/>
  <c r="G1055" i="1" s="1"/>
  <c r="B1054" i="1"/>
  <c r="P1054" i="1"/>
  <c r="H1054" i="1"/>
  <c r="I1054" i="1" s="1"/>
  <c r="C1041" i="1"/>
  <c r="Q1040" i="1"/>
  <c r="A1056" i="1" l="1"/>
  <c r="D1055" i="1"/>
  <c r="E1055" i="1" s="1"/>
  <c r="F1055" i="1" s="1"/>
  <c r="G1056" i="1" s="1"/>
  <c r="P1055" i="1"/>
  <c r="B1055" i="1"/>
  <c r="O1054" i="1"/>
  <c r="H1055" i="1"/>
  <c r="U1055" i="1"/>
  <c r="R1054" i="1"/>
  <c r="S1054" i="1" s="1"/>
  <c r="T1055" i="1"/>
  <c r="K1055" i="1"/>
  <c r="L1055" i="1" s="1"/>
  <c r="M1055" i="1" s="1"/>
  <c r="N1055" i="1" s="1"/>
  <c r="C1042" i="1"/>
  <c r="Q1041" i="1"/>
  <c r="H1056" i="1" l="1"/>
  <c r="I1056" i="1" s="1"/>
  <c r="I1055" i="1"/>
  <c r="O1055" i="1" s="1"/>
  <c r="U1056" i="1"/>
  <c r="K1056" i="1"/>
  <c r="L1056" i="1" s="1"/>
  <c r="M1056" i="1" s="1"/>
  <c r="N1056" i="1" s="1"/>
  <c r="T1056" i="1"/>
  <c r="R1055" i="1"/>
  <c r="S1055" i="1" s="1"/>
  <c r="B1056" i="1"/>
  <c r="P1056" i="1"/>
  <c r="A1057" i="1"/>
  <c r="D1056" i="1"/>
  <c r="E1056" i="1" s="1"/>
  <c r="F1056" i="1" s="1"/>
  <c r="G1057" i="1" s="1"/>
  <c r="C1043" i="1"/>
  <c r="Q1042" i="1"/>
  <c r="O1056" i="1" l="1"/>
  <c r="B1057" i="1"/>
  <c r="D1057" i="1"/>
  <c r="E1057" i="1" s="1"/>
  <c r="F1057" i="1" s="1"/>
  <c r="G1058" i="1" s="1"/>
  <c r="A1058" i="1"/>
  <c r="P1057" i="1"/>
  <c r="U1057" i="1"/>
  <c r="T1057" i="1"/>
  <c r="K1057" i="1"/>
  <c r="L1057" i="1" s="1"/>
  <c r="M1057" i="1" s="1"/>
  <c r="N1057" i="1" s="1"/>
  <c r="R1056" i="1"/>
  <c r="S1056" i="1" s="1"/>
  <c r="H1057" i="1"/>
  <c r="C1044" i="1"/>
  <c r="Q1043" i="1"/>
  <c r="U1058" i="1" l="1"/>
  <c r="R1057" i="1"/>
  <c r="S1057" i="1" s="1"/>
  <c r="K1058" i="1"/>
  <c r="L1058" i="1" s="1"/>
  <c r="M1058" i="1" s="1"/>
  <c r="N1058" i="1" s="1"/>
  <c r="T1058" i="1"/>
  <c r="A1059" i="1"/>
  <c r="D1058" i="1"/>
  <c r="E1058" i="1" s="1"/>
  <c r="F1058" i="1" s="1"/>
  <c r="G1059" i="1" s="1"/>
  <c r="P1058" i="1"/>
  <c r="B1058" i="1"/>
  <c r="H1058" i="1"/>
  <c r="I1058" i="1" s="1"/>
  <c r="I1057" i="1"/>
  <c r="O1057" i="1" s="1"/>
  <c r="C1045" i="1"/>
  <c r="Q1044" i="1"/>
  <c r="B1059" i="1" l="1"/>
  <c r="P1059" i="1"/>
  <c r="D1059" i="1"/>
  <c r="E1059" i="1" s="1"/>
  <c r="F1059" i="1" s="1"/>
  <c r="G1060" i="1" s="1"/>
  <c r="A1060" i="1"/>
  <c r="U1059" i="1"/>
  <c r="R1058" i="1"/>
  <c r="S1058" i="1" s="1"/>
  <c r="T1059" i="1"/>
  <c r="K1059" i="1"/>
  <c r="L1059" i="1" s="1"/>
  <c r="M1059" i="1" s="1"/>
  <c r="N1059" i="1" s="1"/>
  <c r="H1059" i="1"/>
  <c r="O1058" i="1"/>
  <c r="C1046" i="1"/>
  <c r="Q1045" i="1"/>
  <c r="H1060" i="1" l="1"/>
  <c r="I1060" i="1" s="1"/>
  <c r="I1059" i="1"/>
  <c r="O1059" i="1" s="1"/>
  <c r="P1060" i="1"/>
  <c r="D1060" i="1"/>
  <c r="E1060" i="1" s="1"/>
  <c r="F1060" i="1" s="1"/>
  <c r="G1061" i="1" s="1"/>
  <c r="A1061" i="1"/>
  <c r="B1060" i="1"/>
  <c r="U1060" i="1"/>
  <c r="T1060" i="1"/>
  <c r="K1060" i="1"/>
  <c r="L1060" i="1" s="1"/>
  <c r="M1060" i="1" s="1"/>
  <c r="N1060" i="1" s="1"/>
  <c r="R1059" i="1"/>
  <c r="S1059" i="1" s="1"/>
  <c r="C1047" i="1"/>
  <c r="Q1046" i="1"/>
  <c r="H1061" i="1" l="1"/>
  <c r="I1061" i="1" s="1"/>
  <c r="O1060" i="1"/>
  <c r="A1062" i="1"/>
  <c r="D1061" i="1"/>
  <c r="E1061" i="1" s="1"/>
  <c r="F1061" i="1" s="1"/>
  <c r="G1062" i="1" s="1"/>
  <c r="P1061" i="1"/>
  <c r="B1061" i="1"/>
  <c r="K1061" i="1"/>
  <c r="L1061" i="1" s="1"/>
  <c r="M1061" i="1" s="1"/>
  <c r="N1061" i="1" s="1"/>
  <c r="R1060" i="1"/>
  <c r="S1060" i="1" s="1"/>
  <c r="T1061" i="1"/>
  <c r="U1061" i="1"/>
  <c r="C1048" i="1"/>
  <c r="Q1047" i="1"/>
  <c r="O1061" i="1" l="1"/>
  <c r="K1062" i="1"/>
  <c r="L1062" i="1" s="1"/>
  <c r="M1062" i="1" s="1"/>
  <c r="N1062" i="1" s="1"/>
  <c r="R1061" i="1"/>
  <c r="S1061" i="1" s="1"/>
  <c r="U1062" i="1"/>
  <c r="T1062" i="1"/>
  <c r="P1062" i="1"/>
  <c r="D1062" i="1"/>
  <c r="E1062" i="1" s="1"/>
  <c r="F1062" i="1" s="1"/>
  <c r="G1063" i="1" s="1"/>
  <c r="B1062" i="1"/>
  <c r="A1063" i="1"/>
  <c r="H1062" i="1"/>
  <c r="C1049" i="1"/>
  <c r="Q1048" i="1"/>
  <c r="U1063" i="1" l="1"/>
  <c r="T1063" i="1"/>
  <c r="K1063" i="1"/>
  <c r="L1063" i="1" s="1"/>
  <c r="M1063" i="1" s="1"/>
  <c r="N1063" i="1" s="1"/>
  <c r="R1062" i="1"/>
  <c r="S1062" i="1" s="1"/>
  <c r="H1063" i="1"/>
  <c r="I1062" i="1"/>
  <c r="O1062" i="1" s="1"/>
  <c r="D1063" i="1"/>
  <c r="E1063" i="1" s="1"/>
  <c r="F1063" i="1" s="1"/>
  <c r="G1064" i="1" s="1"/>
  <c r="B1063" i="1"/>
  <c r="A1064" i="1"/>
  <c r="P1063" i="1"/>
  <c r="C1050" i="1"/>
  <c r="Q1049" i="1"/>
  <c r="T1064" i="1" l="1"/>
  <c r="K1064" i="1"/>
  <c r="L1064" i="1" s="1"/>
  <c r="M1064" i="1" s="1"/>
  <c r="N1064" i="1" s="1"/>
  <c r="U1064" i="1"/>
  <c r="R1063" i="1"/>
  <c r="S1063" i="1" s="1"/>
  <c r="D1064" i="1"/>
  <c r="E1064" i="1" s="1"/>
  <c r="F1064" i="1" s="1"/>
  <c r="G1065" i="1" s="1"/>
  <c r="P1064" i="1"/>
  <c r="B1064" i="1"/>
  <c r="A1065" i="1"/>
  <c r="H1064" i="1"/>
  <c r="I1063" i="1"/>
  <c r="O1063" i="1" s="1"/>
  <c r="C1051" i="1"/>
  <c r="Q1050" i="1"/>
  <c r="K1065" i="1" l="1"/>
  <c r="L1065" i="1" s="1"/>
  <c r="M1065" i="1" s="1"/>
  <c r="N1065" i="1" s="1"/>
  <c r="R1064" i="1"/>
  <c r="S1064" i="1" s="1"/>
  <c r="U1065" i="1"/>
  <c r="T1065" i="1"/>
  <c r="H1065" i="1"/>
  <c r="D1065" i="1"/>
  <c r="E1065" i="1" s="1"/>
  <c r="F1065" i="1" s="1"/>
  <c r="G1066" i="1" s="1"/>
  <c r="B1065" i="1"/>
  <c r="A1066" i="1"/>
  <c r="P1065" i="1"/>
  <c r="I1064" i="1"/>
  <c r="O1064" i="1" s="1"/>
  <c r="C1052" i="1"/>
  <c r="Q1051" i="1"/>
  <c r="U1066" i="1" l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I1065" i="1"/>
  <c r="O1065" i="1" s="1"/>
  <c r="C1053" i="1"/>
  <c r="Q1052" i="1"/>
  <c r="U1067" i="1" l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I1066" i="1"/>
  <c r="O1066" i="1" s="1"/>
  <c r="C1054" i="1"/>
  <c r="Q1053" i="1"/>
  <c r="B1068" i="1" l="1"/>
  <c r="P1068" i="1"/>
  <c r="D1068" i="1"/>
  <c r="E1068" i="1" s="1"/>
  <c r="F1068" i="1" s="1"/>
  <c r="G1069" i="1" s="1"/>
  <c r="A1069" i="1"/>
  <c r="O1067" i="1"/>
  <c r="H1068" i="1"/>
  <c r="K1068" i="1"/>
  <c r="L1068" i="1" s="1"/>
  <c r="M1068" i="1" s="1"/>
  <c r="N1068" i="1" s="1"/>
  <c r="R1067" i="1"/>
  <c r="S1067" i="1" s="1"/>
  <c r="T1068" i="1"/>
  <c r="U1068" i="1"/>
  <c r="C1055" i="1"/>
  <c r="Q1054" i="1"/>
  <c r="H1069" i="1" l="1"/>
  <c r="I1069" i="1" s="1"/>
  <c r="A1070" i="1"/>
  <c r="P1069" i="1"/>
  <c r="B1069" i="1"/>
  <c r="D1069" i="1"/>
  <c r="E1069" i="1" s="1"/>
  <c r="F1069" i="1" s="1"/>
  <c r="G1070" i="1" s="1"/>
  <c r="T1069" i="1"/>
  <c r="U1069" i="1"/>
  <c r="R1068" i="1"/>
  <c r="S1068" i="1" s="1"/>
  <c r="K1069" i="1"/>
  <c r="L1069" i="1" s="1"/>
  <c r="M1069" i="1" s="1"/>
  <c r="N1069" i="1" s="1"/>
  <c r="I1068" i="1"/>
  <c r="O1068" i="1" s="1"/>
  <c r="C1056" i="1"/>
  <c r="Q1055" i="1"/>
  <c r="O1069" i="1" l="1"/>
  <c r="K1070" i="1"/>
  <c r="L1070" i="1" s="1"/>
  <c r="M1070" i="1" s="1"/>
  <c r="N1070" i="1" s="1"/>
  <c r="T1070" i="1"/>
  <c r="U1070" i="1"/>
  <c r="R1069" i="1"/>
  <c r="S1069" i="1" s="1"/>
  <c r="D1070" i="1"/>
  <c r="E1070" i="1" s="1"/>
  <c r="F1070" i="1" s="1"/>
  <c r="G1071" i="1" s="1"/>
  <c r="P1070" i="1"/>
  <c r="A1071" i="1"/>
  <c r="B1070" i="1"/>
  <c r="H1070" i="1"/>
  <c r="C1057" i="1"/>
  <c r="Q1056" i="1"/>
  <c r="A1072" i="1" l="1"/>
  <c r="B1071" i="1"/>
  <c r="P1071" i="1"/>
  <c r="D1071" i="1"/>
  <c r="E1071" i="1" s="1"/>
  <c r="F1071" i="1" s="1"/>
  <c r="G1072" i="1" s="1"/>
  <c r="K1071" i="1"/>
  <c r="L1071" i="1" s="1"/>
  <c r="M1071" i="1" s="1"/>
  <c r="N1071" i="1" s="1"/>
  <c r="R1070" i="1"/>
  <c r="S1070" i="1" s="1"/>
  <c r="U1071" i="1"/>
  <c r="T1071" i="1"/>
  <c r="H1071" i="1"/>
  <c r="I1070" i="1"/>
  <c r="O1070" i="1" s="1"/>
  <c r="C1058" i="1"/>
  <c r="Q1057" i="1"/>
  <c r="D1072" i="1" l="1"/>
  <c r="E1072" i="1" s="1"/>
  <c r="F1072" i="1" s="1"/>
  <c r="G1073" i="1" s="1"/>
  <c r="B1072" i="1"/>
  <c r="A1073" i="1"/>
  <c r="P1072" i="1"/>
  <c r="T1072" i="1"/>
  <c r="R1071" i="1"/>
  <c r="S1071" i="1" s="1"/>
  <c r="K1072" i="1"/>
  <c r="L1072" i="1" s="1"/>
  <c r="M1072" i="1" s="1"/>
  <c r="N1072" i="1" s="1"/>
  <c r="U1072" i="1"/>
  <c r="H1072" i="1"/>
  <c r="I1071" i="1"/>
  <c r="O1071" i="1" s="1"/>
  <c r="C1059" i="1"/>
  <c r="Q1058" i="1"/>
  <c r="B1073" i="1" l="1"/>
  <c r="A1074" i="1"/>
  <c r="P1073" i="1"/>
  <c r="D1073" i="1"/>
  <c r="E1073" i="1" s="1"/>
  <c r="F1073" i="1" s="1"/>
  <c r="G1074" i="1" s="1"/>
  <c r="K1073" i="1"/>
  <c r="L1073" i="1" s="1"/>
  <c r="M1073" i="1" s="1"/>
  <c r="N1073" i="1" s="1"/>
  <c r="U1073" i="1"/>
  <c r="T1073" i="1"/>
  <c r="R1072" i="1"/>
  <c r="S1072" i="1" s="1"/>
  <c r="H1073" i="1"/>
  <c r="I1072" i="1"/>
  <c r="O1072" i="1" s="1"/>
  <c r="C1060" i="1"/>
  <c r="Q1059" i="1"/>
  <c r="K1074" i="1" l="1"/>
  <c r="L1074" i="1" s="1"/>
  <c r="M1074" i="1" s="1"/>
  <c r="N1074" i="1" s="1"/>
  <c r="T1074" i="1"/>
  <c r="R1073" i="1"/>
  <c r="S1073" i="1" s="1"/>
  <c r="U1074" i="1"/>
  <c r="D1074" i="1"/>
  <c r="E1074" i="1" s="1"/>
  <c r="F1074" i="1" s="1"/>
  <c r="G1075" i="1" s="1"/>
  <c r="B1074" i="1"/>
  <c r="P1074" i="1"/>
  <c r="A1075" i="1"/>
  <c r="H1074" i="1"/>
  <c r="I1073" i="1"/>
  <c r="O1073" i="1" s="1"/>
  <c r="C1061" i="1"/>
  <c r="Q1060" i="1"/>
  <c r="H1075" i="1" l="1"/>
  <c r="I1075" i="1" s="1"/>
  <c r="U1075" i="1"/>
  <c r="K1075" i="1"/>
  <c r="L1075" i="1" s="1"/>
  <c r="M1075" i="1" s="1"/>
  <c r="N1075" i="1" s="1"/>
  <c r="R1074" i="1"/>
  <c r="S1074" i="1" s="1"/>
  <c r="T1075" i="1"/>
  <c r="D1075" i="1"/>
  <c r="E1075" i="1" s="1"/>
  <c r="F1075" i="1" s="1"/>
  <c r="G1076" i="1" s="1"/>
  <c r="P1075" i="1"/>
  <c r="A1076" i="1"/>
  <c r="B1075" i="1"/>
  <c r="I1074" i="1"/>
  <c r="O1074" i="1" s="1"/>
  <c r="C1062" i="1"/>
  <c r="Q1061" i="1"/>
  <c r="T1076" i="1" l="1"/>
  <c r="R1075" i="1"/>
  <c r="S1075" i="1" s="1"/>
  <c r="U1076" i="1"/>
  <c r="K1076" i="1"/>
  <c r="L1076" i="1" s="1"/>
  <c r="M1076" i="1" s="1"/>
  <c r="N1076" i="1" s="1"/>
  <c r="O1075" i="1"/>
  <c r="P1076" i="1"/>
  <c r="D1076" i="1"/>
  <c r="E1076" i="1" s="1"/>
  <c r="F1076" i="1" s="1"/>
  <c r="G1077" i="1" s="1"/>
  <c r="B1076" i="1"/>
  <c r="A1077" i="1"/>
  <c r="H1076" i="1"/>
  <c r="I1076" i="1" s="1"/>
  <c r="C1063" i="1"/>
  <c r="Q1062" i="1"/>
  <c r="U1077" i="1" l="1"/>
  <c r="R1076" i="1"/>
  <c r="S1076" i="1" s="1"/>
  <c r="K1077" i="1"/>
  <c r="L1077" i="1" s="1"/>
  <c r="M1077" i="1" s="1"/>
  <c r="N1077" i="1" s="1"/>
  <c r="T1077" i="1"/>
  <c r="O1076" i="1"/>
  <c r="H1077" i="1"/>
  <c r="P1077" i="1"/>
  <c r="B1077" i="1"/>
  <c r="A1078" i="1"/>
  <c r="D1077" i="1"/>
  <c r="E1077" i="1" s="1"/>
  <c r="F1077" i="1" s="1"/>
  <c r="G1078" i="1" s="1"/>
  <c r="C1064" i="1"/>
  <c r="Q1063" i="1"/>
  <c r="R1077" i="1" l="1"/>
  <c r="S1077" i="1" s="1"/>
  <c r="K1078" i="1"/>
  <c r="L1078" i="1" s="1"/>
  <c r="M1078" i="1" s="1"/>
  <c r="N1078" i="1" s="1"/>
  <c r="U1078" i="1"/>
  <c r="T1078" i="1"/>
  <c r="H1078" i="1"/>
  <c r="I1078" i="1" s="1"/>
  <c r="P1078" i="1"/>
  <c r="A1079" i="1"/>
  <c r="B1078" i="1"/>
  <c r="D1078" i="1"/>
  <c r="E1078" i="1" s="1"/>
  <c r="F1078" i="1" s="1"/>
  <c r="G1079" i="1" s="1"/>
  <c r="I1077" i="1"/>
  <c r="O1077" i="1" s="1"/>
  <c r="C1065" i="1"/>
  <c r="Q1064" i="1"/>
  <c r="D1079" i="1" l="1"/>
  <c r="E1079" i="1" s="1"/>
  <c r="F1079" i="1" s="1"/>
  <c r="G1080" i="1" s="1"/>
  <c r="A1080" i="1"/>
  <c r="B1079" i="1"/>
  <c r="P1079" i="1"/>
  <c r="H1079" i="1"/>
  <c r="I1079" i="1" s="1"/>
  <c r="K1079" i="1"/>
  <c r="L1079" i="1" s="1"/>
  <c r="M1079" i="1" s="1"/>
  <c r="N1079" i="1" s="1"/>
  <c r="U1079" i="1"/>
  <c r="R1078" i="1"/>
  <c r="S1078" i="1" s="1"/>
  <c r="T1079" i="1"/>
  <c r="O1078" i="1"/>
  <c r="C1066" i="1"/>
  <c r="Q1065" i="1"/>
  <c r="O1079" i="1" l="1"/>
  <c r="U1080" i="1"/>
  <c r="T1080" i="1"/>
  <c r="R1079" i="1"/>
  <c r="S1079" i="1" s="1"/>
  <c r="K1080" i="1"/>
  <c r="L1080" i="1" s="1"/>
  <c r="M1080" i="1" s="1"/>
  <c r="N1080" i="1" s="1"/>
  <c r="H1080" i="1"/>
  <c r="A1081" i="1"/>
  <c r="D1080" i="1"/>
  <c r="E1080" i="1" s="1"/>
  <c r="F1080" i="1" s="1"/>
  <c r="G1081" i="1" s="1"/>
  <c r="B1080" i="1"/>
  <c r="P1080" i="1"/>
  <c r="C1067" i="1"/>
  <c r="Q1066" i="1"/>
  <c r="H1081" i="1" l="1"/>
  <c r="P1081" i="1"/>
  <c r="B1081" i="1"/>
  <c r="A1082" i="1"/>
  <c r="D1081" i="1"/>
  <c r="E1081" i="1" s="1"/>
  <c r="F1081" i="1" s="1"/>
  <c r="G1082" i="1" s="1"/>
  <c r="I1080" i="1"/>
  <c r="O1080" i="1" s="1"/>
  <c r="R1080" i="1"/>
  <c r="S1080" i="1" s="1"/>
  <c r="K1081" i="1"/>
  <c r="L1081" i="1" s="1"/>
  <c r="M1081" i="1" s="1"/>
  <c r="N1081" i="1" s="1"/>
  <c r="U1081" i="1"/>
  <c r="T1081" i="1"/>
  <c r="C1068" i="1"/>
  <c r="Q1067" i="1"/>
  <c r="D1082" i="1" l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U1082" i="1"/>
  <c r="R1081" i="1"/>
  <c r="S1081" i="1" s="1"/>
  <c r="H1082" i="1"/>
  <c r="I1081" i="1"/>
  <c r="O1081" i="1" s="1"/>
  <c r="C1069" i="1"/>
  <c r="Q1068" i="1"/>
  <c r="A1084" i="1" l="1"/>
  <c r="P1083" i="1"/>
  <c r="D1083" i="1"/>
  <c r="E1083" i="1" s="1"/>
  <c r="F1083" i="1" s="1"/>
  <c r="G1084" i="1" s="1"/>
  <c r="B1083" i="1"/>
  <c r="U1083" i="1"/>
  <c r="K1083" i="1"/>
  <c r="L1083" i="1" s="1"/>
  <c r="M1083" i="1" s="1"/>
  <c r="N1083" i="1" s="1"/>
  <c r="R1082" i="1"/>
  <c r="S1082" i="1" s="1"/>
  <c r="T1083" i="1"/>
  <c r="H1083" i="1"/>
  <c r="I1083" i="1" s="1"/>
  <c r="I1082" i="1"/>
  <c r="O1082" i="1" s="1"/>
  <c r="C1070" i="1"/>
  <c r="Q1069" i="1"/>
  <c r="O1083" i="1" l="1"/>
  <c r="H1084" i="1"/>
  <c r="I1084" i="1" s="1"/>
  <c r="R1083" i="1"/>
  <c r="S1083" i="1" s="1"/>
  <c r="T1084" i="1"/>
  <c r="K1084" i="1"/>
  <c r="L1084" i="1" s="1"/>
  <c r="M1084" i="1" s="1"/>
  <c r="N1084" i="1" s="1"/>
  <c r="U1084" i="1"/>
  <c r="B1084" i="1"/>
  <c r="D1084" i="1"/>
  <c r="E1084" i="1" s="1"/>
  <c r="F1084" i="1" s="1"/>
  <c r="G1085" i="1" s="1"/>
  <c r="P1084" i="1"/>
  <c r="A1085" i="1"/>
  <c r="C1071" i="1"/>
  <c r="Q1070" i="1"/>
  <c r="D1085" i="1" l="1"/>
  <c r="E1085" i="1" s="1"/>
  <c r="F1085" i="1" s="1"/>
  <c r="G1086" i="1" s="1"/>
  <c r="P1085" i="1"/>
  <c r="A1086" i="1"/>
  <c r="B1085" i="1"/>
  <c r="O1084" i="1"/>
  <c r="U1085" i="1"/>
  <c r="T1085" i="1"/>
  <c r="K1085" i="1"/>
  <c r="L1085" i="1" s="1"/>
  <c r="M1085" i="1" s="1"/>
  <c r="N1085" i="1" s="1"/>
  <c r="R1084" i="1"/>
  <c r="S1084" i="1" s="1"/>
  <c r="H1085" i="1"/>
  <c r="C1072" i="1"/>
  <c r="Q1071" i="1"/>
  <c r="H1086" i="1" l="1"/>
  <c r="I1086" i="1" s="1"/>
  <c r="I1085" i="1"/>
  <c r="O1085" i="1" s="1"/>
  <c r="P1086" i="1"/>
  <c r="A1087" i="1"/>
  <c r="B1086" i="1"/>
  <c r="D1086" i="1"/>
  <c r="E1086" i="1" s="1"/>
  <c r="F1086" i="1" s="1"/>
  <c r="G1087" i="1" s="1"/>
  <c r="U1086" i="1"/>
  <c r="R1085" i="1"/>
  <c r="S1085" i="1" s="1"/>
  <c r="T1086" i="1"/>
  <c r="K1086" i="1"/>
  <c r="L1086" i="1" s="1"/>
  <c r="M1086" i="1" s="1"/>
  <c r="N1086" i="1" s="1"/>
  <c r="C1073" i="1"/>
  <c r="Q1072" i="1"/>
  <c r="H1087" i="1" l="1"/>
  <c r="I1087" i="1" s="1"/>
  <c r="O1086" i="1"/>
  <c r="B1087" i="1"/>
  <c r="P1087" i="1"/>
  <c r="D1087" i="1"/>
  <c r="E1087" i="1" s="1"/>
  <c r="F1087" i="1" s="1"/>
  <c r="G1088" i="1" s="1"/>
  <c r="A1088" i="1"/>
  <c r="T1087" i="1"/>
  <c r="K1087" i="1"/>
  <c r="L1087" i="1" s="1"/>
  <c r="M1087" i="1" s="1"/>
  <c r="N1087" i="1" s="1"/>
  <c r="R1086" i="1"/>
  <c r="S1086" i="1" s="1"/>
  <c r="U1087" i="1"/>
  <c r="C1074" i="1"/>
  <c r="Q1073" i="1"/>
  <c r="P1088" i="1" l="1"/>
  <c r="D1088" i="1"/>
  <c r="E1088" i="1" s="1"/>
  <c r="F1088" i="1" s="1"/>
  <c r="G1089" i="1" s="1"/>
  <c r="A1089" i="1"/>
  <c r="B1088" i="1"/>
  <c r="O1087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H1089" i="1" l="1"/>
  <c r="I1089" i="1" s="1"/>
  <c r="I1088" i="1"/>
  <c r="O1088" i="1" s="1"/>
  <c r="D1089" i="1"/>
  <c r="E1089" i="1" s="1"/>
  <c r="F1089" i="1" s="1"/>
  <c r="G1090" i="1" s="1"/>
  <c r="A1090" i="1"/>
  <c r="P1089" i="1"/>
  <c r="B1089" i="1"/>
  <c r="K1089" i="1"/>
  <c r="L1089" i="1" s="1"/>
  <c r="M1089" i="1" s="1"/>
  <c r="N1089" i="1" s="1"/>
  <c r="R1088" i="1"/>
  <c r="S1088" i="1" s="1"/>
  <c r="U1089" i="1"/>
  <c r="T1089" i="1"/>
  <c r="C1076" i="1"/>
  <c r="Q1075" i="1"/>
  <c r="O1089" i="1" l="1"/>
  <c r="K1090" i="1"/>
  <c r="L1090" i="1" s="1"/>
  <c r="M1090" i="1" s="1"/>
  <c r="N1090" i="1" s="1"/>
  <c r="T1090" i="1"/>
  <c r="R1089" i="1"/>
  <c r="S1089" i="1" s="1"/>
  <c r="U1090" i="1"/>
  <c r="D1090" i="1"/>
  <c r="E1090" i="1" s="1"/>
  <c r="F1090" i="1" s="1"/>
  <c r="G1091" i="1" s="1"/>
  <c r="B1090" i="1"/>
  <c r="A1091" i="1"/>
  <c r="P1090" i="1"/>
  <c r="H1090" i="1"/>
  <c r="I1090" i="1" s="1"/>
  <c r="C1077" i="1"/>
  <c r="Q1076" i="1"/>
  <c r="U1091" i="1" l="1"/>
  <c r="K1091" i="1"/>
  <c r="L1091" i="1" s="1"/>
  <c r="M1091" i="1" s="1"/>
  <c r="N1091" i="1" s="1"/>
  <c r="R1090" i="1"/>
  <c r="S1090" i="1" s="1"/>
  <c r="T1091" i="1"/>
  <c r="D1091" i="1"/>
  <c r="E1091" i="1" s="1"/>
  <c r="F1091" i="1" s="1"/>
  <c r="G1092" i="1" s="1"/>
  <c r="B1091" i="1"/>
  <c r="A1092" i="1"/>
  <c r="P1091" i="1"/>
  <c r="O1090" i="1"/>
  <c r="H1091" i="1"/>
  <c r="I1091" i="1" s="1"/>
  <c r="C1078" i="1"/>
  <c r="Q1077" i="1"/>
  <c r="B1092" i="1" l="1"/>
  <c r="A1093" i="1"/>
  <c r="P1092" i="1"/>
  <c r="D1092" i="1"/>
  <c r="E1092" i="1" s="1"/>
  <c r="F1092" i="1" s="1"/>
  <c r="G1093" i="1" s="1"/>
  <c r="O1091" i="1"/>
  <c r="H1092" i="1"/>
  <c r="U1092" i="1"/>
  <c r="R1091" i="1"/>
  <c r="S1091" i="1" s="1"/>
  <c r="T1092" i="1"/>
  <c r="K1092" i="1"/>
  <c r="L1092" i="1" s="1"/>
  <c r="M1092" i="1" s="1"/>
  <c r="N1092" i="1" s="1"/>
  <c r="C1079" i="1"/>
  <c r="Q1078" i="1"/>
  <c r="H1093" i="1" l="1"/>
  <c r="I1093" i="1" s="1"/>
  <c r="I1092" i="1"/>
  <c r="O1092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C1080" i="1"/>
  <c r="Q1079" i="1"/>
  <c r="P1094" i="1" l="1"/>
  <c r="A1095" i="1"/>
  <c r="D1094" i="1"/>
  <c r="E1094" i="1" s="1"/>
  <c r="F1094" i="1" s="1"/>
  <c r="G1095" i="1" s="1"/>
  <c r="B1094" i="1"/>
  <c r="O1093" i="1"/>
  <c r="U1094" i="1"/>
  <c r="R1093" i="1"/>
  <c r="S1093" i="1" s="1"/>
  <c r="T1094" i="1"/>
  <c r="K1094" i="1"/>
  <c r="L1094" i="1" s="1"/>
  <c r="M1094" i="1" s="1"/>
  <c r="N1094" i="1" s="1"/>
  <c r="H1094" i="1"/>
  <c r="C1081" i="1"/>
  <c r="Q1080" i="1"/>
  <c r="H1095" i="1" l="1"/>
  <c r="I1095" i="1" s="1"/>
  <c r="B1095" i="1"/>
  <c r="P1095" i="1"/>
  <c r="A1096" i="1"/>
  <c r="D1095" i="1"/>
  <c r="E1095" i="1" s="1"/>
  <c r="F1095" i="1" s="1"/>
  <c r="G1096" i="1" s="1"/>
  <c r="T1095" i="1"/>
  <c r="K1095" i="1"/>
  <c r="L1095" i="1" s="1"/>
  <c r="M1095" i="1" s="1"/>
  <c r="N1095" i="1" s="1"/>
  <c r="R1094" i="1"/>
  <c r="S1094" i="1" s="1"/>
  <c r="U1095" i="1"/>
  <c r="I1094" i="1"/>
  <c r="O1094" i="1" s="1"/>
  <c r="C1082" i="1"/>
  <c r="Q1081" i="1"/>
  <c r="H1096" i="1" l="1"/>
  <c r="I1096" i="1" s="1"/>
  <c r="O1095" i="1"/>
  <c r="A1097" i="1"/>
  <c r="D1096" i="1"/>
  <c r="E1096" i="1" s="1"/>
  <c r="F1096" i="1" s="1"/>
  <c r="G1097" i="1" s="1"/>
  <c r="B1096" i="1"/>
  <c r="P1096" i="1"/>
  <c r="U1096" i="1"/>
  <c r="R1095" i="1"/>
  <c r="S1095" i="1" s="1"/>
  <c r="T1096" i="1"/>
  <c r="K1096" i="1"/>
  <c r="L1096" i="1" s="1"/>
  <c r="M1096" i="1" s="1"/>
  <c r="N1096" i="1" s="1"/>
  <c r="C1083" i="1"/>
  <c r="Q1082" i="1"/>
  <c r="K1097" i="1" l="1"/>
  <c r="L1097" i="1" s="1"/>
  <c r="M1097" i="1" s="1"/>
  <c r="N1097" i="1" s="1"/>
  <c r="U1097" i="1"/>
  <c r="R1096" i="1"/>
  <c r="S1096" i="1" s="1"/>
  <c r="T1097" i="1"/>
  <c r="P1097" i="1"/>
  <c r="A1098" i="1"/>
  <c r="D1097" i="1"/>
  <c r="E1097" i="1" s="1"/>
  <c r="F1097" i="1" s="1"/>
  <c r="G1098" i="1" s="1"/>
  <c r="B1097" i="1"/>
  <c r="O1096" i="1"/>
  <c r="H1097" i="1"/>
  <c r="I1097" i="1" s="1"/>
  <c r="C1084" i="1"/>
  <c r="Q1083" i="1"/>
  <c r="O1097" i="1" l="1"/>
  <c r="T1098" i="1"/>
  <c r="K1098" i="1"/>
  <c r="L1098" i="1" s="1"/>
  <c r="M1098" i="1" s="1"/>
  <c r="N1098" i="1" s="1"/>
  <c r="U1098" i="1"/>
  <c r="R1097" i="1"/>
  <c r="S1097" i="1" s="1"/>
  <c r="H1098" i="1"/>
  <c r="I1098" i="1" s="1"/>
  <c r="D1098" i="1"/>
  <c r="E1098" i="1" s="1"/>
  <c r="F1098" i="1" s="1"/>
  <c r="G1099" i="1" s="1"/>
  <c r="B1098" i="1"/>
  <c r="P1098" i="1"/>
  <c r="A1099" i="1"/>
  <c r="C1085" i="1"/>
  <c r="Q1084" i="1"/>
  <c r="O1098" i="1" l="1"/>
  <c r="H1099" i="1"/>
  <c r="I1099" i="1" s="1"/>
  <c r="T1099" i="1"/>
  <c r="U1099" i="1"/>
  <c r="R1098" i="1"/>
  <c r="S1098" i="1" s="1"/>
  <c r="K1099" i="1"/>
  <c r="L1099" i="1" s="1"/>
  <c r="M1099" i="1" s="1"/>
  <c r="N1099" i="1" s="1"/>
  <c r="A1100" i="1"/>
  <c r="D1099" i="1"/>
  <c r="E1099" i="1" s="1"/>
  <c r="F1099" i="1" s="1"/>
  <c r="G1100" i="1" s="1"/>
  <c r="B1099" i="1"/>
  <c r="P1099" i="1"/>
  <c r="C1086" i="1"/>
  <c r="Q1085" i="1"/>
  <c r="P1100" i="1" l="1"/>
  <c r="A1101" i="1"/>
  <c r="B1100" i="1"/>
  <c r="D1100" i="1"/>
  <c r="E1100" i="1" s="1"/>
  <c r="F1100" i="1" s="1"/>
  <c r="G1101" i="1" s="1"/>
  <c r="T1100" i="1"/>
  <c r="R1099" i="1"/>
  <c r="S1099" i="1" s="1"/>
  <c r="U1100" i="1"/>
  <c r="K1100" i="1"/>
  <c r="L1100" i="1" s="1"/>
  <c r="M1100" i="1" s="1"/>
  <c r="N1100" i="1" s="1"/>
  <c r="H1100" i="1"/>
  <c r="O1099" i="1"/>
  <c r="C1087" i="1"/>
  <c r="Q1086" i="1"/>
  <c r="H1101" i="1" l="1"/>
  <c r="I1101" i="1" s="1"/>
  <c r="I1100" i="1"/>
  <c r="O1100" i="1" s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C1088" i="1"/>
  <c r="Q1087" i="1"/>
  <c r="O1101" i="1" l="1"/>
  <c r="R1101" i="1"/>
  <c r="S1101" i="1" s="1"/>
  <c r="U1102" i="1"/>
  <c r="T1102" i="1"/>
  <c r="K1102" i="1"/>
  <c r="L1102" i="1" s="1"/>
  <c r="M1102" i="1" s="1"/>
  <c r="N1102" i="1" s="1"/>
  <c r="B1102" i="1"/>
  <c r="A1103" i="1"/>
  <c r="D1102" i="1"/>
  <c r="E1102" i="1" s="1"/>
  <c r="F1102" i="1" s="1"/>
  <c r="G1103" i="1" s="1"/>
  <c r="P1102" i="1"/>
  <c r="H1102" i="1"/>
  <c r="C1089" i="1"/>
  <c r="Q1088" i="1"/>
  <c r="U1103" i="1" l="1"/>
  <c r="R1102" i="1"/>
  <c r="S1102" i="1" s="1"/>
  <c r="T1103" i="1"/>
  <c r="K1103" i="1"/>
  <c r="L1103" i="1" s="1"/>
  <c r="M1103" i="1" s="1"/>
  <c r="N1103" i="1" s="1"/>
  <c r="A1104" i="1"/>
  <c r="D1103" i="1"/>
  <c r="E1103" i="1" s="1"/>
  <c r="F1103" i="1" s="1"/>
  <c r="G1104" i="1" s="1"/>
  <c r="B1103" i="1"/>
  <c r="P1103" i="1"/>
  <c r="H1103" i="1"/>
  <c r="I1102" i="1"/>
  <c r="O1102" i="1" s="1"/>
  <c r="C1090" i="1"/>
  <c r="Q1089" i="1"/>
  <c r="P1104" i="1" l="1"/>
  <c r="A1105" i="1"/>
  <c r="D1104" i="1"/>
  <c r="E1104" i="1" s="1"/>
  <c r="F1104" i="1" s="1"/>
  <c r="G1105" i="1" s="1"/>
  <c r="B1104" i="1"/>
  <c r="K1104" i="1"/>
  <c r="L1104" i="1" s="1"/>
  <c r="M1104" i="1" s="1"/>
  <c r="N1104" i="1" s="1"/>
  <c r="R1103" i="1"/>
  <c r="S1103" i="1" s="1"/>
  <c r="U1104" i="1"/>
  <c r="T1104" i="1"/>
  <c r="H1104" i="1"/>
  <c r="I1103" i="1"/>
  <c r="O1103" i="1" s="1"/>
  <c r="C1091" i="1"/>
  <c r="Q1090" i="1"/>
  <c r="D1105" i="1" l="1"/>
  <c r="E1105" i="1" s="1"/>
  <c r="F1105" i="1" s="1"/>
  <c r="G1106" i="1" s="1"/>
  <c r="A1106" i="1"/>
  <c r="B1105" i="1"/>
  <c r="P1105" i="1"/>
  <c r="T1105" i="1"/>
  <c r="U1105" i="1"/>
  <c r="K1105" i="1"/>
  <c r="L1105" i="1" s="1"/>
  <c r="M1105" i="1" s="1"/>
  <c r="N1105" i="1" s="1"/>
  <c r="R1104" i="1"/>
  <c r="S1104" i="1" s="1"/>
  <c r="H1105" i="1"/>
  <c r="I1104" i="1"/>
  <c r="O1104" i="1" s="1"/>
  <c r="C1092" i="1"/>
  <c r="Q1091" i="1"/>
  <c r="R1105" i="1" l="1"/>
  <c r="S1105" i="1" s="1"/>
  <c r="K1106" i="1"/>
  <c r="L1106" i="1" s="1"/>
  <c r="M1106" i="1" s="1"/>
  <c r="N1106" i="1" s="1"/>
  <c r="T1106" i="1"/>
  <c r="U1106" i="1"/>
  <c r="A1107" i="1"/>
  <c r="P1106" i="1"/>
  <c r="D1106" i="1"/>
  <c r="E1106" i="1" s="1"/>
  <c r="F1106" i="1" s="1"/>
  <c r="G1107" i="1" s="1"/>
  <c r="B1106" i="1"/>
  <c r="H1106" i="1"/>
  <c r="I1106" i="1" s="1"/>
  <c r="I1105" i="1"/>
  <c r="O1105" i="1" s="1"/>
  <c r="C1093" i="1"/>
  <c r="Q1092" i="1"/>
  <c r="O1106" i="1" l="1"/>
  <c r="B1107" i="1"/>
  <c r="A1108" i="1"/>
  <c r="P1107" i="1"/>
  <c r="D1107" i="1"/>
  <c r="E1107" i="1" s="1"/>
  <c r="F1107" i="1" s="1"/>
  <c r="G1108" i="1" s="1"/>
  <c r="U1107" i="1"/>
  <c r="K1107" i="1"/>
  <c r="L1107" i="1" s="1"/>
  <c r="M1107" i="1" s="1"/>
  <c r="N1107" i="1" s="1"/>
  <c r="T1107" i="1"/>
  <c r="R1106" i="1"/>
  <c r="S1106" i="1" s="1"/>
  <c r="H1107" i="1"/>
  <c r="I1107" i="1" s="1"/>
  <c r="C1094" i="1"/>
  <c r="Q1093" i="1"/>
  <c r="O1107" i="1" l="1"/>
  <c r="U1108" i="1"/>
  <c r="R1107" i="1"/>
  <c r="S1107" i="1" s="1"/>
  <c r="T1108" i="1"/>
  <c r="K1108" i="1"/>
  <c r="L1108" i="1" s="1"/>
  <c r="M1108" i="1" s="1"/>
  <c r="N1108" i="1" s="1"/>
  <c r="A1109" i="1"/>
  <c r="B1108" i="1"/>
  <c r="D1108" i="1"/>
  <c r="E1108" i="1" s="1"/>
  <c r="F1108" i="1" s="1"/>
  <c r="G1109" i="1" s="1"/>
  <c r="P1108" i="1"/>
  <c r="H1108" i="1"/>
  <c r="C1095" i="1"/>
  <c r="Q1094" i="1"/>
  <c r="P1109" i="1" l="1"/>
  <c r="D1109" i="1"/>
  <c r="E1109" i="1" s="1"/>
  <c r="F1109" i="1" s="1"/>
  <c r="G1110" i="1" s="1"/>
  <c r="A1110" i="1"/>
  <c r="B1109" i="1"/>
  <c r="H1109" i="1"/>
  <c r="U1109" i="1"/>
  <c r="R1108" i="1"/>
  <c r="S1108" i="1" s="1"/>
  <c r="K1109" i="1"/>
  <c r="L1109" i="1" s="1"/>
  <c r="M1109" i="1" s="1"/>
  <c r="N1109" i="1" s="1"/>
  <c r="T1109" i="1"/>
  <c r="I1108" i="1"/>
  <c r="O1108" i="1" s="1"/>
  <c r="C1096" i="1"/>
  <c r="Q1095" i="1"/>
  <c r="H1110" i="1" l="1"/>
  <c r="I1110" i="1" s="1"/>
  <c r="I1109" i="1"/>
  <c r="O1109" i="1" s="1"/>
  <c r="B1110" i="1"/>
  <c r="P1110" i="1"/>
  <c r="D1110" i="1"/>
  <c r="E1110" i="1" s="1"/>
  <c r="F1110" i="1" s="1"/>
  <c r="G1111" i="1" s="1"/>
  <c r="A1111" i="1"/>
  <c r="R1109" i="1"/>
  <c r="S1109" i="1" s="1"/>
  <c r="K1110" i="1"/>
  <c r="L1110" i="1" s="1"/>
  <c r="M1110" i="1" s="1"/>
  <c r="N1110" i="1" s="1"/>
  <c r="T1110" i="1"/>
  <c r="U1110" i="1"/>
  <c r="C1097" i="1"/>
  <c r="Q1096" i="1"/>
  <c r="O1110" i="1" l="1"/>
  <c r="B1111" i="1"/>
  <c r="D1111" i="1"/>
  <c r="E1111" i="1" s="1"/>
  <c r="F1111" i="1" s="1"/>
  <c r="G1112" i="1" s="1"/>
  <c r="A1112" i="1"/>
  <c r="P1111" i="1"/>
  <c r="U1111" i="1"/>
  <c r="R1110" i="1"/>
  <c r="S1110" i="1" s="1"/>
  <c r="K1111" i="1"/>
  <c r="L1111" i="1" s="1"/>
  <c r="M1111" i="1" s="1"/>
  <c r="N1111" i="1" s="1"/>
  <c r="T1111" i="1"/>
  <c r="H1111" i="1"/>
  <c r="I1111" i="1" s="1"/>
  <c r="C1098" i="1"/>
  <c r="Q1097" i="1"/>
  <c r="O1111" i="1" l="1"/>
  <c r="U1112" i="1"/>
  <c r="K1112" i="1"/>
  <c r="L1112" i="1" s="1"/>
  <c r="M1112" i="1" s="1"/>
  <c r="N1112" i="1" s="1"/>
  <c r="T1112" i="1"/>
  <c r="R1111" i="1"/>
  <c r="S1111" i="1" s="1"/>
  <c r="B1112" i="1"/>
  <c r="P1112" i="1"/>
  <c r="D1112" i="1"/>
  <c r="E1112" i="1" s="1"/>
  <c r="F1112" i="1" s="1"/>
  <c r="G1113" i="1" s="1"/>
  <c r="A1113" i="1"/>
  <c r="H1112" i="1"/>
  <c r="C1099" i="1"/>
  <c r="Q1098" i="1"/>
  <c r="T1113" i="1" l="1"/>
  <c r="K1113" i="1"/>
  <c r="L1113" i="1" s="1"/>
  <c r="M1113" i="1" s="1"/>
  <c r="N1113" i="1" s="1"/>
  <c r="R1112" i="1"/>
  <c r="S1112" i="1" s="1"/>
  <c r="U1113" i="1"/>
  <c r="H1113" i="1"/>
  <c r="I1112" i="1"/>
  <c r="O1112" i="1" s="1"/>
  <c r="D1113" i="1"/>
  <c r="E1113" i="1" s="1"/>
  <c r="F1113" i="1" s="1"/>
  <c r="G1114" i="1" s="1"/>
  <c r="P1113" i="1"/>
  <c r="A1114" i="1"/>
  <c r="B1113" i="1"/>
  <c r="C1100" i="1"/>
  <c r="Q1099" i="1"/>
  <c r="A1115" i="1" l="1"/>
  <c r="P1114" i="1"/>
  <c r="D1114" i="1"/>
  <c r="E1114" i="1" s="1"/>
  <c r="F1114" i="1" s="1"/>
  <c r="G1115" i="1" s="1"/>
  <c r="B1114" i="1"/>
  <c r="H1114" i="1"/>
  <c r="I1113" i="1"/>
  <c r="O1113" i="1" s="1"/>
  <c r="U1114" i="1"/>
  <c r="R1113" i="1"/>
  <c r="S1113" i="1" s="1"/>
  <c r="K1114" i="1"/>
  <c r="L1114" i="1" s="1"/>
  <c r="M1114" i="1" s="1"/>
  <c r="N1114" i="1" s="1"/>
  <c r="T1114" i="1"/>
  <c r="C1101" i="1"/>
  <c r="Q1100" i="1"/>
  <c r="H1115" i="1" l="1"/>
  <c r="I1115" i="1" s="1"/>
  <c r="R1114" i="1"/>
  <c r="S1114" i="1" s="1"/>
  <c r="U1115" i="1"/>
  <c r="K1115" i="1"/>
  <c r="L1115" i="1" s="1"/>
  <c r="M1115" i="1" s="1"/>
  <c r="N1115" i="1" s="1"/>
  <c r="T1115" i="1"/>
  <c r="B1115" i="1"/>
  <c r="A1116" i="1"/>
  <c r="P1115" i="1"/>
  <c r="D1115" i="1"/>
  <c r="E1115" i="1" s="1"/>
  <c r="F1115" i="1" s="1"/>
  <c r="G1116" i="1" s="1"/>
  <c r="I1114" i="1"/>
  <c r="O1114" i="1" s="1"/>
  <c r="C1102" i="1"/>
  <c r="Q1101" i="1"/>
  <c r="D1116" i="1" l="1"/>
  <c r="E1116" i="1" s="1"/>
  <c r="F1116" i="1" s="1"/>
  <c r="G1117" i="1" s="1"/>
  <c r="P1116" i="1"/>
  <c r="B1116" i="1"/>
  <c r="A1117" i="1"/>
  <c r="O1115" i="1"/>
  <c r="K1116" i="1"/>
  <c r="L1116" i="1" s="1"/>
  <c r="M1116" i="1" s="1"/>
  <c r="N1116" i="1" s="1"/>
  <c r="T1116" i="1"/>
  <c r="U1116" i="1"/>
  <c r="R1115" i="1"/>
  <c r="S1115" i="1" s="1"/>
  <c r="H1116" i="1"/>
  <c r="I1116" i="1" s="1"/>
  <c r="C1103" i="1"/>
  <c r="Q1102" i="1"/>
  <c r="O1116" i="1" l="1"/>
  <c r="P1117" i="1"/>
  <c r="D1117" i="1"/>
  <c r="E1117" i="1" s="1"/>
  <c r="F1117" i="1" s="1"/>
  <c r="G1118" i="1" s="1"/>
  <c r="A1118" i="1"/>
  <c r="B1117" i="1"/>
  <c r="H1117" i="1"/>
  <c r="R1116" i="1"/>
  <c r="S1116" i="1" s="1"/>
  <c r="U1117" i="1"/>
  <c r="T1117" i="1"/>
  <c r="K1117" i="1"/>
  <c r="L1117" i="1" s="1"/>
  <c r="M1117" i="1" s="1"/>
  <c r="N1117" i="1" s="1"/>
  <c r="C1104" i="1"/>
  <c r="Q1103" i="1"/>
  <c r="H1118" i="1" l="1"/>
  <c r="I1118" i="1" s="1"/>
  <c r="B1118" i="1"/>
  <c r="P1118" i="1"/>
  <c r="D1118" i="1"/>
  <c r="E1118" i="1" s="1"/>
  <c r="F1118" i="1" s="1"/>
  <c r="G1119" i="1" s="1"/>
  <c r="A1119" i="1"/>
  <c r="I1117" i="1"/>
  <c r="O1117" i="1" s="1"/>
  <c r="K1118" i="1"/>
  <c r="L1118" i="1" s="1"/>
  <c r="M1118" i="1" s="1"/>
  <c r="N1118" i="1" s="1"/>
  <c r="U1118" i="1"/>
  <c r="T1118" i="1"/>
  <c r="R1117" i="1"/>
  <c r="S1117" i="1" s="1"/>
  <c r="C1105" i="1"/>
  <c r="Q1104" i="1"/>
  <c r="O1118" i="1" l="1"/>
  <c r="T1119" i="1"/>
  <c r="U1119" i="1"/>
  <c r="R1118" i="1"/>
  <c r="S1118" i="1" s="1"/>
  <c r="K1119" i="1"/>
  <c r="L1119" i="1" s="1"/>
  <c r="M1119" i="1" s="1"/>
  <c r="N1119" i="1" s="1"/>
  <c r="A1120" i="1"/>
  <c r="P1119" i="1"/>
  <c r="D1119" i="1"/>
  <c r="E1119" i="1" s="1"/>
  <c r="F1119" i="1" s="1"/>
  <c r="G1120" i="1" s="1"/>
  <c r="B1119" i="1"/>
  <c r="H1119" i="1"/>
  <c r="I1119" i="1" s="1"/>
  <c r="C1106" i="1"/>
  <c r="Q1105" i="1"/>
  <c r="A1121" i="1" l="1"/>
  <c r="P1120" i="1"/>
  <c r="B1120" i="1"/>
  <c r="D1120" i="1"/>
  <c r="E1120" i="1" s="1"/>
  <c r="F1120" i="1" s="1"/>
  <c r="G1121" i="1" s="1"/>
  <c r="T1120" i="1"/>
  <c r="R1119" i="1"/>
  <c r="S1119" i="1" s="1"/>
  <c r="U1120" i="1"/>
  <c r="K1120" i="1"/>
  <c r="L1120" i="1" s="1"/>
  <c r="M1120" i="1" s="1"/>
  <c r="N1120" i="1" s="1"/>
  <c r="H1120" i="1"/>
  <c r="O1119" i="1"/>
  <c r="C1107" i="1"/>
  <c r="Q1106" i="1"/>
  <c r="H1121" i="1" l="1"/>
  <c r="I1121" i="1" s="1"/>
  <c r="T1121" i="1"/>
  <c r="K1121" i="1"/>
  <c r="L1121" i="1" s="1"/>
  <c r="M1121" i="1" s="1"/>
  <c r="N1121" i="1" s="1"/>
  <c r="U1121" i="1"/>
  <c r="R1120" i="1"/>
  <c r="S1120" i="1" s="1"/>
  <c r="A1122" i="1"/>
  <c r="B1121" i="1"/>
  <c r="P1121" i="1"/>
  <c r="D1121" i="1"/>
  <c r="E1121" i="1" s="1"/>
  <c r="F1121" i="1" s="1"/>
  <c r="G1122" i="1" s="1"/>
  <c r="I1120" i="1"/>
  <c r="O1120" i="1" s="1"/>
  <c r="C1108" i="1"/>
  <c r="Q1107" i="1"/>
  <c r="H1122" i="1" l="1"/>
  <c r="I1122" i="1" s="1"/>
  <c r="O1121" i="1"/>
  <c r="A1123" i="1"/>
  <c r="P1122" i="1"/>
  <c r="D1122" i="1"/>
  <c r="E1122" i="1" s="1"/>
  <c r="F1122" i="1" s="1"/>
  <c r="G1123" i="1" s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O1122" i="1" l="1"/>
  <c r="K1123" i="1"/>
  <c r="L1123" i="1" s="1"/>
  <c r="M1123" i="1" s="1"/>
  <c r="N1123" i="1" s="1"/>
  <c r="R1122" i="1"/>
  <c r="S1122" i="1" s="1"/>
  <c r="U1123" i="1"/>
  <c r="T1123" i="1"/>
  <c r="P1123" i="1"/>
  <c r="B1123" i="1"/>
  <c r="A1124" i="1"/>
  <c r="D1123" i="1"/>
  <c r="E1123" i="1" s="1"/>
  <c r="F1123" i="1" s="1"/>
  <c r="G1124" i="1" s="1"/>
  <c r="H1123" i="1"/>
  <c r="C1110" i="1"/>
  <c r="Q1109" i="1"/>
  <c r="T1124" i="1" l="1"/>
  <c r="U1124" i="1"/>
  <c r="K1124" i="1"/>
  <c r="L1124" i="1" s="1"/>
  <c r="M1124" i="1" s="1"/>
  <c r="N1124" i="1" s="1"/>
  <c r="R1123" i="1"/>
  <c r="S1123" i="1" s="1"/>
  <c r="H1124" i="1"/>
  <c r="I1124" i="1" s="1"/>
  <c r="I1123" i="1"/>
  <c r="O1123" i="1" s="1"/>
  <c r="D1124" i="1"/>
  <c r="E1124" i="1" s="1"/>
  <c r="F1124" i="1" s="1"/>
  <c r="G1125" i="1" s="1"/>
  <c r="P1124" i="1"/>
  <c r="B1124" i="1"/>
  <c r="A1125" i="1"/>
  <c r="C1111" i="1"/>
  <c r="Q1110" i="1"/>
  <c r="O1124" i="1" l="1"/>
  <c r="H1125" i="1"/>
  <c r="A1126" i="1"/>
  <c r="D1125" i="1"/>
  <c r="E1125" i="1" s="1"/>
  <c r="F1125" i="1" s="1"/>
  <c r="G1126" i="1" s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A1127" i="1" l="1"/>
  <c r="B1126" i="1"/>
  <c r="P1126" i="1"/>
  <c r="D1126" i="1"/>
  <c r="E1126" i="1" s="1"/>
  <c r="F1126" i="1" s="1"/>
  <c r="G1127" i="1" s="1"/>
  <c r="H1126" i="1"/>
  <c r="K1126" i="1"/>
  <c r="L1126" i="1" s="1"/>
  <c r="M1126" i="1" s="1"/>
  <c r="N1126" i="1" s="1"/>
  <c r="U1126" i="1"/>
  <c r="T1126" i="1"/>
  <c r="R1125" i="1"/>
  <c r="S1125" i="1" s="1"/>
  <c r="I1125" i="1"/>
  <c r="O1125" i="1" s="1"/>
  <c r="C1113" i="1"/>
  <c r="Q1112" i="1"/>
  <c r="H1127" i="1" l="1"/>
  <c r="I1127" i="1" s="1"/>
  <c r="T1127" i="1"/>
  <c r="U1127" i="1"/>
  <c r="R1126" i="1"/>
  <c r="S1126" i="1" s="1"/>
  <c r="K1127" i="1"/>
  <c r="L1127" i="1" s="1"/>
  <c r="M1127" i="1" s="1"/>
  <c r="N1127" i="1" s="1"/>
  <c r="A1128" i="1"/>
  <c r="D1127" i="1"/>
  <c r="E1127" i="1" s="1"/>
  <c r="F1127" i="1" s="1"/>
  <c r="G1128" i="1" s="1"/>
  <c r="B1127" i="1"/>
  <c r="P1127" i="1"/>
  <c r="I1126" i="1"/>
  <c r="O1126" i="1" s="1"/>
  <c r="C1114" i="1"/>
  <c r="Q1113" i="1"/>
  <c r="B1128" i="1" l="1"/>
  <c r="D1128" i="1"/>
  <c r="E1128" i="1" s="1"/>
  <c r="F1128" i="1" s="1"/>
  <c r="G1129" i="1" s="1"/>
  <c r="P1128" i="1"/>
  <c r="A1129" i="1"/>
  <c r="U1128" i="1"/>
  <c r="R1127" i="1"/>
  <c r="S1127" i="1" s="1"/>
  <c r="T1128" i="1"/>
  <c r="K1128" i="1"/>
  <c r="L1128" i="1" s="1"/>
  <c r="M1128" i="1" s="1"/>
  <c r="N1128" i="1" s="1"/>
  <c r="O1127" i="1"/>
  <c r="H1128" i="1"/>
  <c r="C1115" i="1"/>
  <c r="Q1114" i="1"/>
  <c r="T1129" i="1" l="1"/>
  <c r="K1129" i="1"/>
  <c r="L1129" i="1" s="1"/>
  <c r="M1129" i="1" s="1"/>
  <c r="N1129" i="1" s="1"/>
  <c r="R1128" i="1"/>
  <c r="S1128" i="1" s="1"/>
  <c r="U1129" i="1"/>
  <c r="B1129" i="1"/>
  <c r="P1129" i="1"/>
  <c r="D1129" i="1"/>
  <c r="E1129" i="1" s="1"/>
  <c r="F1129" i="1" s="1"/>
  <c r="G1130" i="1" s="1"/>
  <c r="A1130" i="1"/>
  <c r="H1129" i="1"/>
  <c r="I1128" i="1"/>
  <c r="O1128" i="1" s="1"/>
  <c r="C1116" i="1"/>
  <c r="Q1115" i="1"/>
  <c r="U1130" i="1" l="1"/>
  <c r="R1129" i="1"/>
  <c r="S1129" i="1" s="1"/>
  <c r="K1130" i="1"/>
  <c r="L1130" i="1" s="1"/>
  <c r="M1130" i="1" s="1"/>
  <c r="N1130" i="1" s="1"/>
  <c r="T1130" i="1"/>
  <c r="H1130" i="1"/>
  <c r="I1129" i="1"/>
  <c r="O1129" i="1" s="1"/>
  <c r="B1130" i="1"/>
  <c r="A1131" i="1"/>
  <c r="P1130" i="1"/>
  <c r="D1130" i="1"/>
  <c r="E1130" i="1" s="1"/>
  <c r="F1130" i="1" s="1"/>
  <c r="G1131" i="1" s="1"/>
  <c r="C1117" i="1"/>
  <c r="Q1116" i="1"/>
  <c r="H1131" i="1" l="1"/>
  <c r="I1131" i="1" s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I1130" i="1"/>
  <c r="O1130" i="1" s="1"/>
  <c r="C1118" i="1"/>
  <c r="Q1117" i="1"/>
  <c r="O1131" i="1" l="1"/>
  <c r="A1133" i="1"/>
  <c r="P1132" i="1"/>
  <c r="D1132" i="1"/>
  <c r="E1132" i="1" s="1"/>
  <c r="F1132" i="1" s="1"/>
  <c r="G1133" i="1" s="1"/>
  <c r="B1132" i="1"/>
  <c r="K1132" i="1"/>
  <c r="L1132" i="1" s="1"/>
  <c r="M1132" i="1" s="1"/>
  <c r="N1132" i="1" s="1"/>
  <c r="U1132" i="1"/>
  <c r="R1131" i="1"/>
  <c r="S1131" i="1" s="1"/>
  <c r="T1132" i="1"/>
  <c r="H1132" i="1"/>
  <c r="C1119" i="1"/>
  <c r="Q1118" i="1"/>
  <c r="H1133" i="1" l="1"/>
  <c r="I1133" i="1" s="1"/>
  <c r="I1132" i="1"/>
  <c r="O1132" i="1" s="1"/>
  <c r="T1133" i="1"/>
  <c r="K1133" i="1"/>
  <c r="L1133" i="1" s="1"/>
  <c r="M1133" i="1" s="1"/>
  <c r="N1133" i="1" s="1"/>
  <c r="R1132" i="1"/>
  <c r="S1132" i="1" s="1"/>
  <c r="U1133" i="1"/>
  <c r="A1134" i="1"/>
  <c r="D1133" i="1"/>
  <c r="E1133" i="1" s="1"/>
  <c r="F1133" i="1" s="1"/>
  <c r="G1134" i="1" s="1"/>
  <c r="P1133" i="1"/>
  <c r="B1133" i="1"/>
  <c r="C1120" i="1"/>
  <c r="Q1119" i="1"/>
  <c r="H1134" i="1" l="1"/>
  <c r="I1134" i="1" s="1"/>
  <c r="O1133" i="1"/>
  <c r="A1135" i="1"/>
  <c r="B1134" i="1"/>
  <c r="P1134" i="1"/>
  <c r="D1134" i="1"/>
  <c r="E1134" i="1" s="1"/>
  <c r="F1134" i="1" s="1"/>
  <c r="G1135" i="1" s="1"/>
  <c r="U1134" i="1"/>
  <c r="K1134" i="1"/>
  <c r="L1134" i="1" s="1"/>
  <c r="M1134" i="1" s="1"/>
  <c r="N1134" i="1" s="1"/>
  <c r="R1133" i="1"/>
  <c r="S1133" i="1" s="1"/>
  <c r="T1134" i="1"/>
  <c r="C1121" i="1"/>
  <c r="Q1120" i="1"/>
  <c r="A1136" i="1" l="1"/>
  <c r="B1135" i="1"/>
  <c r="D1135" i="1"/>
  <c r="E1135" i="1" s="1"/>
  <c r="F1135" i="1" s="1"/>
  <c r="G1136" i="1" s="1"/>
  <c r="P1135" i="1"/>
  <c r="T1135" i="1"/>
  <c r="K1135" i="1"/>
  <c r="L1135" i="1" s="1"/>
  <c r="M1135" i="1" s="1"/>
  <c r="N1135" i="1" s="1"/>
  <c r="U1135" i="1"/>
  <c r="R1134" i="1"/>
  <c r="S1134" i="1" s="1"/>
  <c r="O1134" i="1"/>
  <c r="H1135" i="1"/>
  <c r="C1122" i="1"/>
  <c r="Q1121" i="1"/>
  <c r="U1136" i="1" l="1"/>
  <c r="R1135" i="1"/>
  <c r="S1135" i="1" s="1"/>
  <c r="T1136" i="1"/>
  <c r="K1136" i="1"/>
  <c r="L1136" i="1" s="1"/>
  <c r="M1136" i="1" s="1"/>
  <c r="N1136" i="1" s="1"/>
  <c r="A1137" i="1"/>
  <c r="D1136" i="1"/>
  <c r="E1136" i="1" s="1"/>
  <c r="F1136" i="1" s="1"/>
  <c r="G1137" i="1" s="1"/>
  <c r="B1136" i="1"/>
  <c r="P1136" i="1"/>
  <c r="H1136" i="1"/>
  <c r="I1135" i="1"/>
  <c r="O1135" i="1" s="1"/>
  <c r="C1123" i="1"/>
  <c r="Q1122" i="1"/>
  <c r="B1137" i="1" l="1"/>
  <c r="P1137" i="1"/>
  <c r="A1138" i="1"/>
  <c r="D1137" i="1"/>
  <c r="E1137" i="1" s="1"/>
  <c r="F1137" i="1" s="1"/>
  <c r="G1138" i="1" s="1"/>
  <c r="T1137" i="1"/>
  <c r="U1137" i="1"/>
  <c r="R1136" i="1"/>
  <c r="S1136" i="1" s="1"/>
  <c r="K1137" i="1"/>
  <c r="L1137" i="1" s="1"/>
  <c r="M1137" i="1" s="1"/>
  <c r="N1137" i="1" s="1"/>
  <c r="H1137" i="1"/>
  <c r="I1136" i="1"/>
  <c r="O1136" i="1" s="1"/>
  <c r="C1124" i="1"/>
  <c r="Q1123" i="1"/>
  <c r="D1138" i="1" l="1"/>
  <c r="E1138" i="1" s="1"/>
  <c r="F1138" i="1" s="1"/>
  <c r="G1139" i="1" s="1"/>
  <c r="B1138" i="1"/>
  <c r="P1138" i="1"/>
  <c r="A1139" i="1"/>
  <c r="U1138" i="1"/>
  <c r="R1137" i="1"/>
  <c r="S1137" i="1" s="1"/>
  <c r="T1138" i="1"/>
  <c r="K1138" i="1"/>
  <c r="L1138" i="1" s="1"/>
  <c r="M1138" i="1" s="1"/>
  <c r="N1138" i="1" s="1"/>
  <c r="H1138" i="1"/>
  <c r="I1137" i="1"/>
  <c r="O1137" i="1" s="1"/>
  <c r="C1125" i="1"/>
  <c r="Q1124" i="1"/>
  <c r="H1139" i="1" l="1"/>
  <c r="I1139" i="1" s="1"/>
  <c r="P1139" i="1"/>
  <c r="A1140" i="1"/>
  <c r="D1139" i="1"/>
  <c r="E1139" i="1" s="1"/>
  <c r="F1139" i="1" s="1"/>
  <c r="G1140" i="1" s="1"/>
  <c r="B1139" i="1"/>
  <c r="U1139" i="1"/>
  <c r="R1138" i="1"/>
  <c r="S1138" i="1" s="1"/>
  <c r="T1139" i="1"/>
  <c r="K1139" i="1"/>
  <c r="L1139" i="1" s="1"/>
  <c r="M1139" i="1" s="1"/>
  <c r="N1139" i="1" s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R1139" i="1"/>
  <c r="S1139" i="1" s="1"/>
  <c r="K1140" i="1"/>
  <c r="L1140" i="1" s="1"/>
  <c r="M1140" i="1" s="1"/>
  <c r="N1140" i="1" s="1"/>
  <c r="U1140" i="1"/>
  <c r="T1140" i="1"/>
  <c r="H1140" i="1"/>
  <c r="O1139" i="1"/>
  <c r="C1127" i="1"/>
  <c r="Q1126" i="1"/>
  <c r="A1142" i="1" l="1"/>
  <c r="D1141" i="1"/>
  <c r="E1141" i="1" s="1"/>
  <c r="F1141" i="1" s="1"/>
  <c r="G1142" i="1" s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I1140" i="1"/>
  <c r="O1140" i="1" s="1"/>
  <c r="C1128" i="1"/>
  <c r="Q1127" i="1"/>
  <c r="H1142" i="1" l="1"/>
  <c r="I1142" i="1" s="1"/>
  <c r="U1142" i="1"/>
  <c r="R1141" i="1"/>
  <c r="S1141" i="1" s="1"/>
  <c r="T1142" i="1"/>
  <c r="K1142" i="1"/>
  <c r="L1142" i="1" s="1"/>
  <c r="M1142" i="1" s="1"/>
  <c r="N1142" i="1" s="1"/>
  <c r="P1142" i="1"/>
  <c r="A1143" i="1"/>
  <c r="D1142" i="1"/>
  <c r="E1142" i="1" s="1"/>
  <c r="F1142" i="1" s="1"/>
  <c r="G1143" i="1" s="1"/>
  <c r="B1142" i="1"/>
  <c r="I1141" i="1"/>
  <c r="O1141" i="1" s="1"/>
  <c r="C1129" i="1"/>
  <c r="Q1128" i="1"/>
  <c r="D1143" i="1" l="1"/>
  <c r="E1143" i="1" s="1"/>
  <c r="F1143" i="1" s="1"/>
  <c r="G1144" i="1" s="1"/>
  <c r="B1143" i="1"/>
  <c r="P1143" i="1"/>
  <c r="A1144" i="1"/>
  <c r="O1142" i="1"/>
  <c r="U1143" i="1"/>
  <c r="T1143" i="1"/>
  <c r="K1143" i="1"/>
  <c r="L1143" i="1" s="1"/>
  <c r="M1143" i="1" s="1"/>
  <c r="N1143" i="1" s="1"/>
  <c r="R1142" i="1"/>
  <c r="S1142" i="1" s="1"/>
  <c r="H1143" i="1"/>
  <c r="C1130" i="1"/>
  <c r="Q1129" i="1"/>
  <c r="A1145" i="1" l="1"/>
  <c r="D1144" i="1"/>
  <c r="E1144" i="1" s="1"/>
  <c r="F1144" i="1" s="1"/>
  <c r="G1145" i="1" s="1"/>
  <c r="B1144" i="1"/>
  <c r="P1144" i="1"/>
  <c r="U1144" i="1"/>
  <c r="R1143" i="1"/>
  <c r="S1143" i="1" s="1"/>
  <c r="T1144" i="1"/>
  <c r="K1144" i="1"/>
  <c r="L1144" i="1" s="1"/>
  <c r="M1144" i="1" s="1"/>
  <c r="N1144" i="1" s="1"/>
  <c r="H1144" i="1"/>
  <c r="I1143" i="1"/>
  <c r="O1143" i="1" s="1"/>
  <c r="C1131" i="1"/>
  <c r="Q1130" i="1"/>
  <c r="U1145" i="1" l="1"/>
  <c r="R1144" i="1"/>
  <c r="S1144" i="1" s="1"/>
  <c r="T1145" i="1"/>
  <c r="K1145" i="1"/>
  <c r="L1145" i="1" s="1"/>
  <c r="M1145" i="1" s="1"/>
  <c r="N1145" i="1" s="1"/>
  <c r="H1145" i="1"/>
  <c r="I1145" i="1" s="1"/>
  <c r="I1144" i="1"/>
  <c r="O1144" i="1" s="1"/>
  <c r="A1146" i="1"/>
  <c r="B1145" i="1"/>
  <c r="P1145" i="1"/>
  <c r="D1145" i="1"/>
  <c r="E1145" i="1" s="1"/>
  <c r="F1145" i="1" s="1"/>
  <c r="G1146" i="1" s="1"/>
  <c r="C1132" i="1"/>
  <c r="Q1131" i="1"/>
  <c r="D1146" i="1" l="1"/>
  <c r="E1146" i="1" s="1"/>
  <c r="F1146" i="1" s="1"/>
  <c r="G1147" i="1" s="1"/>
  <c r="B1146" i="1"/>
  <c r="P1146" i="1"/>
  <c r="A1147" i="1"/>
  <c r="O1145" i="1"/>
  <c r="H1146" i="1"/>
  <c r="I1146" i="1" s="1"/>
  <c r="U1146" i="1"/>
  <c r="R1145" i="1"/>
  <c r="S1145" i="1" s="1"/>
  <c r="T1146" i="1"/>
  <c r="K1146" i="1"/>
  <c r="L1146" i="1" s="1"/>
  <c r="M1146" i="1" s="1"/>
  <c r="N1146" i="1" s="1"/>
  <c r="C1133" i="1"/>
  <c r="Q1132" i="1"/>
  <c r="O1146" i="1" l="1"/>
  <c r="H1147" i="1"/>
  <c r="I1147" i="1" s="1"/>
  <c r="P1147" i="1"/>
  <c r="A1148" i="1"/>
  <c r="D1147" i="1"/>
  <c r="E1147" i="1" s="1"/>
  <c r="F1147" i="1" s="1"/>
  <c r="G1148" i="1" s="1"/>
  <c r="B1147" i="1"/>
  <c r="U1147" i="1"/>
  <c r="T1147" i="1"/>
  <c r="R1146" i="1"/>
  <c r="S1146" i="1" s="1"/>
  <c r="K1147" i="1"/>
  <c r="L1147" i="1" s="1"/>
  <c r="M1147" i="1" s="1"/>
  <c r="N1147" i="1" s="1"/>
  <c r="C1134" i="1"/>
  <c r="Q1133" i="1"/>
  <c r="D1148" i="1" l="1"/>
  <c r="E1148" i="1" s="1"/>
  <c r="F1148" i="1" s="1"/>
  <c r="G1149" i="1" s="1"/>
  <c r="P1148" i="1"/>
  <c r="B1148" i="1"/>
  <c r="A1149" i="1"/>
  <c r="K1148" i="1"/>
  <c r="L1148" i="1" s="1"/>
  <c r="M1148" i="1" s="1"/>
  <c r="N1148" i="1" s="1"/>
  <c r="U1148" i="1"/>
  <c r="R1147" i="1"/>
  <c r="S1147" i="1" s="1"/>
  <c r="T1148" i="1"/>
  <c r="H1148" i="1"/>
  <c r="O1147" i="1"/>
  <c r="C1135" i="1"/>
  <c r="Q1134" i="1"/>
  <c r="H1149" i="1" l="1"/>
  <c r="I1149" i="1" s="1"/>
  <c r="A1150" i="1"/>
  <c r="D1149" i="1"/>
  <c r="E1149" i="1" s="1"/>
  <c r="F1149" i="1" s="1"/>
  <c r="G1150" i="1" s="1"/>
  <c r="B1149" i="1"/>
  <c r="P1149" i="1"/>
  <c r="I1148" i="1"/>
  <c r="O1148" i="1" s="1"/>
  <c r="U1149" i="1"/>
  <c r="R1148" i="1"/>
  <c r="S1148" i="1" s="1"/>
  <c r="T1149" i="1"/>
  <c r="K1149" i="1"/>
  <c r="L1149" i="1" s="1"/>
  <c r="M1149" i="1" s="1"/>
  <c r="N1149" i="1" s="1"/>
  <c r="C1136" i="1"/>
  <c r="Q1135" i="1"/>
  <c r="O1149" i="1" l="1"/>
  <c r="U1150" i="1"/>
  <c r="R1149" i="1"/>
  <c r="S1149" i="1" s="1"/>
  <c r="T1150" i="1"/>
  <c r="K1150" i="1"/>
  <c r="L1150" i="1" s="1"/>
  <c r="M1150" i="1" s="1"/>
  <c r="N1150" i="1" s="1"/>
  <c r="P1150" i="1"/>
  <c r="A1151" i="1"/>
  <c r="D1150" i="1"/>
  <c r="E1150" i="1" s="1"/>
  <c r="F1150" i="1" s="1"/>
  <c r="G1151" i="1" s="1"/>
  <c r="B1150" i="1"/>
  <c r="H1150" i="1"/>
  <c r="I1150" i="1" s="1"/>
  <c r="C1137" i="1"/>
  <c r="Q1136" i="1"/>
  <c r="D1151" i="1" l="1"/>
  <c r="E1151" i="1" s="1"/>
  <c r="F1151" i="1" s="1"/>
  <c r="G1152" i="1" s="1"/>
  <c r="B1151" i="1"/>
  <c r="P1151" i="1"/>
  <c r="A1152" i="1"/>
  <c r="T1151" i="1"/>
  <c r="K1151" i="1"/>
  <c r="L1151" i="1" s="1"/>
  <c r="M1151" i="1" s="1"/>
  <c r="N1151" i="1" s="1"/>
  <c r="U1151" i="1"/>
  <c r="R1150" i="1"/>
  <c r="S1150" i="1" s="1"/>
  <c r="H1151" i="1"/>
  <c r="O1150" i="1"/>
  <c r="C1138" i="1"/>
  <c r="Q1137" i="1"/>
  <c r="H1152" i="1" l="1"/>
  <c r="I1152" i="1" s="1"/>
  <c r="A1153" i="1"/>
  <c r="D1152" i="1"/>
  <c r="E1152" i="1" s="1"/>
  <c r="F1152" i="1" s="1"/>
  <c r="G1153" i="1" s="1"/>
  <c r="B1152" i="1"/>
  <c r="P1152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9" i="1"/>
  <c r="Q1138" i="1"/>
  <c r="O1152" i="1" l="1"/>
  <c r="U1153" i="1"/>
  <c r="R1152" i="1"/>
  <c r="S1152" i="1" s="1"/>
  <c r="T1153" i="1"/>
  <c r="K1153" i="1"/>
  <c r="L1153" i="1" s="1"/>
  <c r="M1153" i="1" s="1"/>
  <c r="N1153" i="1" s="1"/>
  <c r="A1154" i="1"/>
  <c r="B1153" i="1"/>
  <c r="P1153" i="1"/>
  <c r="D1153" i="1"/>
  <c r="E1153" i="1" s="1"/>
  <c r="F1153" i="1" s="1"/>
  <c r="G1154" i="1" s="1"/>
  <c r="H1153" i="1"/>
  <c r="I1153" i="1" s="1"/>
  <c r="C1140" i="1"/>
  <c r="Q1139" i="1"/>
  <c r="D1154" i="1" l="1"/>
  <c r="E1154" i="1" s="1"/>
  <c r="F1154" i="1" s="1"/>
  <c r="G1155" i="1" s="1"/>
  <c r="B1154" i="1"/>
  <c r="P1154" i="1"/>
  <c r="A1155" i="1"/>
  <c r="U1154" i="1"/>
  <c r="R1153" i="1"/>
  <c r="S1153" i="1" s="1"/>
  <c r="T1154" i="1"/>
  <c r="K1154" i="1"/>
  <c r="L1154" i="1" s="1"/>
  <c r="M1154" i="1" s="1"/>
  <c r="N1154" i="1" s="1"/>
  <c r="O1153" i="1"/>
  <c r="H1154" i="1"/>
  <c r="I1154" i="1" s="1"/>
  <c r="C1141" i="1"/>
  <c r="Q1140" i="1"/>
  <c r="P1155" i="1" l="1"/>
  <c r="A1156" i="1"/>
  <c r="D1155" i="1"/>
  <c r="E1155" i="1" s="1"/>
  <c r="F1155" i="1" s="1"/>
  <c r="G1156" i="1" s="1"/>
  <c r="B1155" i="1"/>
  <c r="U1155" i="1"/>
  <c r="R1154" i="1"/>
  <c r="S1154" i="1" s="1"/>
  <c r="T1155" i="1"/>
  <c r="K1155" i="1"/>
  <c r="L1155" i="1" s="1"/>
  <c r="M1155" i="1" s="1"/>
  <c r="N1155" i="1" s="1"/>
  <c r="O1154" i="1"/>
  <c r="H1155" i="1"/>
  <c r="C1142" i="1"/>
  <c r="Q1141" i="1"/>
  <c r="H1156" i="1" l="1"/>
  <c r="I1156" i="1" s="1"/>
  <c r="B1156" i="1"/>
  <c r="P1156" i="1"/>
  <c r="A1157" i="1"/>
  <c r="D1156" i="1"/>
  <c r="E1156" i="1" s="1"/>
  <c r="F1156" i="1" s="1"/>
  <c r="G1157" i="1" s="1"/>
  <c r="I1155" i="1"/>
  <c r="O1155" i="1" s="1"/>
  <c r="U1156" i="1"/>
  <c r="T1156" i="1"/>
  <c r="K1156" i="1"/>
  <c r="L1156" i="1" s="1"/>
  <c r="M1156" i="1" s="1"/>
  <c r="N1156" i="1" s="1"/>
  <c r="R1155" i="1"/>
  <c r="S1155" i="1" s="1"/>
  <c r="C1143" i="1"/>
  <c r="Q1142" i="1"/>
  <c r="O1156" i="1" l="1"/>
  <c r="P1157" i="1"/>
  <c r="A1158" i="1"/>
  <c r="D1157" i="1"/>
  <c r="E1157" i="1" s="1"/>
  <c r="F1157" i="1" s="1"/>
  <c r="G1158" i="1" s="1"/>
  <c r="B1157" i="1"/>
  <c r="R1156" i="1"/>
  <c r="S1156" i="1" s="1"/>
  <c r="U1157" i="1"/>
  <c r="T1157" i="1"/>
  <c r="K1157" i="1"/>
  <c r="L1157" i="1" s="1"/>
  <c r="M1157" i="1" s="1"/>
  <c r="N1157" i="1" s="1"/>
  <c r="H1157" i="1"/>
  <c r="C1144" i="1"/>
  <c r="Q1143" i="1"/>
  <c r="H1158" i="1" l="1"/>
  <c r="I1158" i="1" s="1"/>
  <c r="A1159" i="1"/>
  <c r="D1158" i="1"/>
  <c r="E1158" i="1" s="1"/>
  <c r="F1158" i="1" s="1"/>
  <c r="G1159" i="1" s="1"/>
  <c r="B1158" i="1"/>
  <c r="P1158" i="1"/>
  <c r="K1158" i="1"/>
  <c r="L1158" i="1" s="1"/>
  <c r="M1158" i="1" s="1"/>
  <c r="N1158" i="1" s="1"/>
  <c r="R1157" i="1"/>
  <c r="S1157" i="1" s="1"/>
  <c r="T1158" i="1"/>
  <c r="U1158" i="1"/>
  <c r="I1157" i="1"/>
  <c r="O1157" i="1" s="1"/>
  <c r="C1145" i="1"/>
  <c r="Q1144" i="1"/>
  <c r="H1159" i="1" l="1"/>
  <c r="I1159" i="1" s="1"/>
  <c r="O1158" i="1"/>
  <c r="A1160" i="1"/>
  <c r="B1159" i="1"/>
  <c r="P1159" i="1"/>
  <c r="D1159" i="1"/>
  <c r="E1159" i="1" s="1"/>
  <c r="F1159" i="1" s="1"/>
  <c r="G1160" i="1" s="1"/>
  <c r="U1159" i="1"/>
  <c r="T1159" i="1"/>
  <c r="K1159" i="1"/>
  <c r="L1159" i="1" s="1"/>
  <c r="M1159" i="1" s="1"/>
  <c r="N1159" i="1" s="1"/>
  <c r="R1158" i="1"/>
  <c r="S1158" i="1" s="1"/>
  <c r="C1146" i="1"/>
  <c r="Q1145" i="1"/>
  <c r="R1159" i="1" l="1"/>
  <c r="S1159" i="1" s="1"/>
  <c r="U1160" i="1"/>
  <c r="T1160" i="1"/>
  <c r="K1160" i="1"/>
  <c r="L1160" i="1" s="1"/>
  <c r="M1160" i="1" s="1"/>
  <c r="N1160" i="1" s="1"/>
  <c r="P1160" i="1"/>
  <c r="D1160" i="1"/>
  <c r="E1160" i="1" s="1"/>
  <c r="F1160" i="1" s="1"/>
  <c r="G1161" i="1" s="1"/>
  <c r="A1161" i="1"/>
  <c r="B1160" i="1"/>
  <c r="O1159" i="1"/>
  <c r="H1160" i="1"/>
  <c r="I1160" i="1" s="1"/>
  <c r="C1147" i="1"/>
  <c r="Q1146" i="1"/>
  <c r="D1161" i="1" l="1"/>
  <c r="E1161" i="1" s="1"/>
  <c r="F1161" i="1" s="1"/>
  <c r="G1162" i="1" s="1"/>
  <c r="P1161" i="1"/>
  <c r="B1161" i="1"/>
  <c r="A1162" i="1"/>
  <c r="O1160" i="1"/>
  <c r="H1161" i="1"/>
  <c r="I1161" i="1" s="1"/>
  <c r="U1161" i="1"/>
  <c r="T1161" i="1"/>
  <c r="R1160" i="1"/>
  <c r="S1160" i="1" s="1"/>
  <c r="K1161" i="1"/>
  <c r="L1161" i="1" s="1"/>
  <c r="M1161" i="1" s="1"/>
  <c r="N1161" i="1" s="1"/>
  <c r="C1148" i="1"/>
  <c r="Q1147" i="1"/>
  <c r="O1161" i="1" l="1"/>
  <c r="P1162" i="1"/>
  <c r="D1162" i="1"/>
  <c r="E1162" i="1" s="1"/>
  <c r="F1162" i="1" s="1"/>
  <c r="G1163" i="1" s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I1162" i="1" s="1"/>
  <c r="C1149" i="1"/>
  <c r="Q1148" i="1"/>
  <c r="H1163" i="1" l="1"/>
  <c r="I1163" i="1" s="1"/>
  <c r="B1163" i="1"/>
  <c r="P1163" i="1"/>
  <c r="D1163" i="1"/>
  <c r="E1163" i="1" s="1"/>
  <c r="F1163" i="1" s="1"/>
  <c r="G1164" i="1" s="1"/>
  <c r="A1164" i="1"/>
  <c r="K1163" i="1"/>
  <c r="L1163" i="1" s="1"/>
  <c r="M1163" i="1" s="1"/>
  <c r="N1163" i="1" s="1"/>
  <c r="R1162" i="1"/>
  <c r="S1162" i="1" s="1"/>
  <c r="U1163" i="1"/>
  <c r="T1163" i="1"/>
  <c r="O1162" i="1"/>
  <c r="C1150" i="1"/>
  <c r="Q1149" i="1"/>
  <c r="H1164" i="1" l="1"/>
  <c r="I1164" i="1" s="1"/>
  <c r="O1163" i="1"/>
  <c r="A1165" i="1"/>
  <c r="P1164" i="1"/>
  <c r="D1164" i="1"/>
  <c r="E1164" i="1" s="1"/>
  <c r="F1164" i="1" s="1"/>
  <c r="G1165" i="1" s="1"/>
  <c r="B1164" i="1"/>
  <c r="U1164" i="1"/>
  <c r="R1163" i="1"/>
  <c r="S1163" i="1" s="1"/>
  <c r="K1164" i="1"/>
  <c r="L1164" i="1" s="1"/>
  <c r="M1164" i="1" s="1"/>
  <c r="N1164" i="1" s="1"/>
  <c r="T1164" i="1"/>
  <c r="C1151" i="1"/>
  <c r="Q1150" i="1"/>
  <c r="O1164" i="1" l="1"/>
  <c r="R1164" i="1"/>
  <c r="S1164" i="1" s="1"/>
  <c r="U1165" i="1"/>
  <c r="K1165" i="1"/>
  <c r="L1165" i="1" s="1"/>
  <c r="M1165" i="1" s="1"/>
  <c r="N1165" i="1" s="1"/>
  <c r="T1165" i="1"/>
  <c r="P1165" i="1"/>
  <c r="D1165" i="1"/>
  <c r="E1165" i="1" s="1"/>
  <c r="F1165" i="1" s="1"/>
  <c r="G1166" i="1" s="1"/>
  <c r="A1166" i="1"/>
  <c r="B1165" i="1"/>
  <c r="H1165" i="1"/>
  <c r="C1152" i="1"/>
  <c r="Q1151" i="1"/>
  <c r="D1166" i="1" l="1"/>
  <c r="E1166" i="1" s="1"/>
  <c r="F1166" i="1" s="1"/>
  <c r="G1167" i="1" s="1"/>
  <c r="P1166" i="1"/>
  <c r="B1166" i="1"/>
  <c r="A1167" i="1"/>
  <c r="T1166" i="1"/>
  <c r="K1166" i="1"/>
  <c r="L1166" i="1" s="1"/>
  <c r="M1166" i="1" s="1"/>
  <c r="N1166" i="1" s="1"/>
  <c r="R1165" i="1"/>
  <c r="S1165" i="1" s="1"/>
  <c r="U1166" i="1"/>
  <c r="H1166" i="1"/>
  <c r="I1165" i="1"/>
  <c r="O1165" i="1" s="1"/>
  <c r="C1153" i="1"/>
  <c r="Q1152" i="1"/>
  <c r="H1167" i="1" l="1"/>
  <c r="I1167" i="1" s="1"/>
  <c r="A1168" i="1"/>
  <c r="P1167" i="1"/>
  <c r="D1167" i="1"/>
  <c r="E1167" i="1" s="1"/>
  <c r="F1167" i="1" s="1"/>
  <c r="G1168" i="1" s="1"/>
  <c r="B1167" i="1"/>
  <c r="I1166" i="1"/>
  <c r="O1166" i="1" s="1"/>
  <c r="R1166" i="1"/>
  <c r="S1166" i="1" s="1"/>
  <c r="U1167" i="1"/>
  <c r="K1167" i="1"/>
  <c r="L1167" i="1" s="1"/>
  <c r="M1167" i="1" s="1"/>
  <c r="N1167" i="1" s="1"/>
  <c r="T1167" i="1"/>
  <c r="C1154" i="1"/>
  <c r="Q1153" i="1"/>
  <c r="O1167" i="1" l="1"/>
  <c r="T1168" i="1"/>
  <c r="R1167" i="1"/>
  <c r="S1167" i="1" s="1"/>
  <c r="U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A1169" i="1"/>
  <c r="H1168" i="1"/>
  <c r="C1155" i="1"/>
  <c r="Q1154" i="1"/>
  <c r="U1169" i="1" l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I1168" i="1"/>
  <c r="O1168" i="1" s="1"/>
  <c r="C1156" i="1"/>
  <c r="Q1155" i="1"/>
  <c r="T1170" i="1" l="1"/>
  <c r="U1170" i="1"/>
  <c r="R1169" i="1"/>
  <c r="S1169" i="1" s="1"/>
  <c r="K1170" i="1"/>
  <c r="L1170" i="1" s="1"/>
  <c r="M1170" i="1" s="1"/>
  <c r="N1170" i="1" s="1"/>
  <c r="H1170" i="1"/>
  <c r="P1170" i="1"/>
  <c r="D1170" i="1"/>
  <c r="E1170" i="1" s="1"/>
  <c r="F1170" i="1" s="1"/>
  <c r="G1171" i="1" s="1"/>
  <c r="A1171" i="1"/>
  <c r="B1170" i="1"/>
  <c r="I1169" i="1"/>
  <c r="O1169" i="1" s="1"/>
  <c r="C1157" i="1"/>
  <c r="Q1156" i="1"/>
  <c r="K1171" i="1" l="1"/>
  <c r="L1171" i="1" s="1"/>
  <c r="M1171" i="1" s="1"/>
  <c r="N1171" i="1" s="1"/>
  <c r="U1171" i="1"/>
  <c r="T1171" i="1"/>
  <c r="R1170" i="1"/>
  <c r="S1170" i="1" s="1"/>
  <c r="B1171" i="1"/>
  <c r="P1171" i="1"/>
  <c r="D1171" i="1"/>
  <c r="E1171" i="1" s="1"/>
  <c r="F1171" i="1" s="1"/>
  <c r="G1172" i="1" s="1"/>
  <c r="A1172" i="1"/>
  <c r="H1171" i="1"/>
  <c r="I1170" i="1"/>
  <c r="O1170" i="1" s="1"/>
  <c r="C1158" i="1"/>
  <c r="Q1157" i="1"/>
  <c r="A1173" i="1" l="1"/>
  <c r="P1172" i="1"/>
  <c r="D1172" i="1"/>
  <c r="E1172" i="1" s="1"/>
  <c r="F1172" i="1" s="1"/>
  <c r="G1173" i="1" s="1"/>
  <c r="B1172" i="1"/>
  <c r="H1172" i="1"/>
  <c r="U1172" i="1"/>
  <c r="R1171" i="1"/>
  <c r="S1171" i="1" s="1"/>
  <c r="T1172" i="1"/>
  <c r="K1172" i="1"/>
  <c r="L1172" i="1" s="1"/>
  <c r="M1172" i="1" s="1"/>
  <c r="N1172" i="1" s="1"/>
  <c r="I1171" i="1"/>
  <c r="O1171" i="1" s="1"/>
  <c r="C1159" i="1"/>
  <c r="Q1158" i="1"/>
  <c r="H1173" i="1" l="1"/>
  <c r="I1173" i="1" s="1"/>
  <c r="I1172" i="1"/>
  <c r="O1172" i="1" s="1"/>
  <c r="U1173" i="1"/>
  <c r="K1173" i="1"/>
  <c r="L1173" i="1" s="1"/>
  <c r="M1173" i="1" s="1"/>
  <c r="N1173" i="1" s="1"/>
  <c r="T1173" i="1"/>
  <c r="R1172" i="1"/>
  <c r="S1172" i="1" s="1"/>
  <c r="P1173" i="1"/>
  <c r="D1173" i="1"/>
  <c r="E1173" i="1" s="1"/>
  <c r="F1173" i="1" s="1"/>
  <c r="G1174" i="1" s="1"/>
  <c r="A1174" i="1"/>
  <c r="B1173" i="1"/>
  <c r="C1160" i="1"/>
  <c r="Q1159" i="1"/>
  <c r="O1173" i="1" l="1"/>
  <c r="T1174" i="1"/>
  <c r="K1174" i="1"/>
  <c r="L1174" i="1" s="1"/>
  <c r="M1174" i="1" s="1"/>
  <c r="N1174" i="1" s="1"/>
  <c r="U1174" i="1"/>
  <c r="R1173" i="1"/>
  <c r="S1173" i="1" s="1"/>
  <c r="B1174" i="1"/>
  <c r="D1174" i="1"/>
  <c r="E1174" i="1" s="1"/>
  <c r="F1174" i="1" s="1"/>
  <c r="G1175" i="1" s="1"/>
  <c r="A1175" i="1"/>
  <c r="P1174" i="1"/>
  <c r="H1174" i="1"/>
  <c r="I1174" i="1" s="1"/>
  <c r="C1161" i="1"/>
  <c r="Q1160" i="1"/>
  <c r="A1176" i="1" l="1"/>
  <c r="P1175" i="1"/>
  <c r="D1175" i="1"/>
  <c r="E1175" i="1" s="1"/>
  <c r="F1175" i="1" s="1"/>
  <c r="G1176" i="1" s="1"/>
  <c r="B1175" i="1"/>
  <c r="T1175" i="1"/>
  <c r="U1175" i="1"/>
  <c r="K1175" i="1"/>
  <c r="L1175" i="1" s="1"/>
  <c r="M1175" i="1" s="1"/>
  <c r="N1175" i="1" s="1"/>
  <c r="R1174" i="1"/>
  <c r="S1174" i="1" s="1"/>
  <c r="O1174" i="1"/>
  <c r="H1175" i="1"/>
  <c r="C1162" i="1"/>
  <c r="Q1161" i="1"/>
  <c r="H1176" i="1" l="1"/>
  <c r="I1176" i="1" s="1"/>
  <c r="I1175" i="1"/>
  <c r="O1175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E1176" i="1" s="1"/>
  <c r="F1176" i="1" s="1"/>
  <c r="G1177" i="1" s="1"/>
  <c r="C1163" i="1"/>
  <c r="Q1162" i="1"/>
  <c r="H1177" i="1" l="1"/>
  <c r="I1177" i="1" s="1"/>
  <c r="O1176" i="1"/>
  <c r="D1177" i="1"/>
  <c r="E1177" i="1" s="1"/>
  <c r="F1177" i="1" s="1"/>
  <c r="G1178" i="1" s="1"/>
  <c r="P1177" i="1"/>
  <c r="B1177" i="1"/>
  <c r="A1178" i="1"/>
  <c r="K1177" i="1"/>
  <c r="L1177" i="1" s="1"/>
  <c r="M1177" i="1" s="1"/>
  <c r="N1177" i="1" s="1"/>
  <c r="U1177" i="1"/>
  <c r="R1176" i="1"/>
  <c r="S1176" i="1" s="1"/>
  <c r="T1177" i="1"/>
  <c r="C1164" i="1"/>
  <c r="Q1163" i="1"/>
  <c r="A1179" i="1" l="1"/>
  <c r="P1178" i="1"/>
  <c r="D1178" i="1"/>
  <c r="E1178" i="1" s="1"/>
  <c r="F1178" i="1" s="1"/>
  <c r="G1179" i="1" s="1"/>
  <c r="B1178" i="1"/>
  <c r="K1178" i="1"/>
  <c r="L1178" i="1" s="1"/>
  <c r="M1178" i="1" s="1"/>
  <c r="N1178" i="1" s="1"/>
  <c r="R1177" i="1"/>
  <c r="S1177" i="1" s="1"/>
  <c r="U1178" i="1"/>
  <c r="T1178" i="1"/>
  <c r="O1177" i="1"/>
  <c r="H1178" i="1"/>
  <c r="C1165" i="1"/>
  <c r="Q1164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E1179" i="1" s="1"/>
  <c r="F1179" i="1" s="1"/>
  <c r="G1180" i="1" s="1"/>
  <c r="A1180" i="1"/>
  <c r="P1179" i="1"/>
  <c r="C1166" i="1"/>
  <c r="Q1165" i="1"/>
  <c r="O1179" i="1" l="1"/>
  <c r="T1180" i="1"/>
  <c r="U1180" i="1"/>
  <c r="R1179" i="1"/>
  <c r="S1179" i="1" s="1"/>
  <c r="K1180" i="1"/>
  <c r="L1180" i="1" s="1"/>
  <c r="M1180" i="1" s="1"/>
  <c r="N1180" i="1" s="1"/>
  <c r="B1180" i="1"/>
  <c r="D1180" i="1"/>
  <c r="E1180" i="1" s="1"/>
  <c r="F1180" i="1" s="1"/>
  <c r="G1181" i="1" s="1"/>
  <c r="A1181" i="1"/>
  <c r="P1180" i="1"/>
  <c r="H1180" i="1"/>
  <c r="I1180" i="1" s="1"/>
  <c r="C1167" i="1"/>
  <c r="Q1166" i="1"/>
  <c r="P1181" i="1" l="1"/>
  <c r="A1182" i="1"/>
  <c r="D1181" i="1"/>
  <c r="E1181" i="1" s="1"/>
  <c r="F1181" i="1" s="1"/>
  <c r="G1182" i="1" s="1"/>
  <c r="B1181" i="1"/>
  <c r="O1180" i="1"/>
  <c r="H1181" i="1"/>
  <c r="I1181" i="1" s="1"/>
  <c r="K1181" i="1"/>
  <c r="L1181" i="1" s="1"/>
  <c r="M1181" i="1" s="1"/>
  <c r="N1181" i="1" s="1"/>
  <c r="R1180" i="1"/>
  <c r="S1180" i="1" s="1"/>
  <c r="U1181" i="1"/>
  <c r="T1181" i="1"/>
  <c r="C1168" i="1"/>
  <c r="Q1167" i="1"/>
  <c r="O1181" i="1" l="1"/>
  <c r="P1182" i="1"/>
  <c r="B1182" i="1"/>
  <c r="D1182" i="1"/>
  <c r="E1182" i="1" s="1"/>
  <c r="F1182" i="1" s="1"/>
  <c r="G1183" i="1" s="1"/>
  <c r="A1183" i="1"/>
  <c r="T1182" i="1"/>
  <c r="K1182" i="1"/>
  <c r="L1182" i="1" s="1"/>
  <c r="M1182" i="1" s="1"/>
  <c r="N1182" i="1" s="1"/>
  <c r="R1181" i="1"/>
  <c r="S1181" i="1" s="1"/>
  <c r="U1182" i="1"/>
  <c r="H1182" i="1"/>
  <c r="I1182" i="1" s="1"/>
  <c r="C1169" i="1"/>
  <c r="Q1168" i="1"/>
  <c r="O1182" i="1" l="1"/>
  <c r="A1184" i="1"/>
  <c r="D1183" i="1"/>
  <c r="E1183" i="1" s="1"/>
  <c r="F1183" i="1" s="1"/>
  <c r="G1184" i="1" s="1"/>
  <c r="P1183" i="1"/>
  <c r="B1183" i="1"/>
  <c r="U1183" i="1"/>
  <c r="T1183" i="1"/>
  <c r="R1182" i="1"/>
  <c r="S1182" i="1" s="1"/>
  <c r="K1183" i="1"/>
  <c r="L1183" i="1" s="1"/>
  <c r="M1183" i="1" s="1"/>
  <c r="N1183" i="1" s="1"/>
  <c r="H1183" i="1"/>
  <c r="C1170" i="1"/>
  <c r="Q1169" i="1"/>
  <c r="H1184" i="1" l="1"/>
  <c r="I1184" i="1" s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C1171" i="1"/>
  <c r="Q1170" i="1"/>
  <c r="O1184" i="1" l="1"/>
  <c r="K1185" i="1"/>
  <c r="L1185" i="1" s="1"/>
  <c r="M1185" i="1" s="1"/>
  <c r="N1185" i="1" s="1"/>
  <c r="U1185" i="1"/>
  <c r="R1184" i="1"/>
  <c r="S1184" i="1" s="1"/>
  <c r="T1185" i="1"/>
  <c r="D1185" i="1"/>
  <c r="E1185" i="1" s="1"/>
  <c r="F1185" i="1" s="1"/>
  <c r="G1186" i="1" s="1"/>
  <c r="P1185" i="1"/>
  <c r="B1185" i="1"/>
  <c r="A1186" i="1"/>
  <c r="H1185" i="1"/>
  <c r="C1172" i="1"/>
  <c r="Q1171" i="1"/>
  <c r="H1186" i="1" l="1"/>
  <c r="I1186" i="1" s="1"/>
  <c r="A1187" i="1"/>
  <c r="D1186" i="1"/>
  <c r="E1186" i="1" s="1"/>
  <c r="F1186" i="1" s="1"/>
  <c r="G1187" i="1" s="1"/>
  <c r="P1186" i="1"/>
  <c r="B1186" i="1"/>
  <c r="U1186" i="1"/>
  <c r="T1186" i="1"/>
  <c r="K1186" i="1"/>
  <c r="L1186" i="1" s="1"/>
  <c r="M1186" i="1" s="1"/>
  <c r="N1186" i="1" s="1"/>
  <c r="R1185" i="1"/>
  <c r="S1185" i="1" s="1"/>
  <c r="I1185" i="1"/>
  <c r="O1185" i="1" s="1"/>
  <c r="C1173" i="1"/>
  <c r="Q1172" i="1"/>
  <c r="O1186" i="1" l="1"/>
  <c r="K1187" i="1"/>
  <c r="L1187" i="1" s="1"/>
  <c r="M1187" i="1" s="1"/>
  <c r="N1187" i="1" s="1"/>
  <c r="U1187" i="1"/>
  <c r="T1187" i="1"/>
  <c r="R1186" i="1"/>
  <c r="S1186" i="1" s="1"/>
  <c r="B1187" i="1"/>
  <c r="A1188" i="1"/>
  <c r="D1187" i="1"/>
  <c r="E1187" i="1" s="1"/>
  <c r="F1187" i="1" s="1"/>
  <c r="G1188" i="1" s="1"/>
  <c r="P1187" i="1"/>
  <c r="H1187" i="1"/>
  <c r="I1187" i="1" s="1"/>
  <c r="C1174" i="1"/>
  <c r="Q1173" i="1"/>
  <c r="D1188" i="1" l="1"/>
  <c r="E1188" i="1" s="1"/>
  <c r="F1188" i="1" s="1"/>
  <c r="G1189" i="1" s="1"/>
  <c r="B1188" i="1"/>
  <c r="A1189" i="1"/>
  <c r="P1188" i="1"/>
  <c r="T1188" i="1"/>
  <c r="U1188" i="1"/>
  <c r="R1187" i="1"/>
  <c r="S1187" i="1" s="1"/>
  <c r="K1188" i="1"/>
  <c r="L1188" i="1" s="1"/>
  <c r="M1188" i="1" s="1"/>
  <c r="N1188" i="1" s="1"/>
  <c r="O1187" i="1"/>
  <c r="H1188" i="1"/>
  <c r="I1188" i="1" s="1"/>
  <c r="C1175" i="1"/>
  <c r="Q1174" i="1"/>
  <c r="U1189" i="1" l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E1189" i="1" s="1"/>
  <c r="F1189" i="1" s="1"/>
  <c r="G1190" i="1" s="1"/>
  <c r="O1188" i="1"/>
  <c r="H1189" i="1"/>
  <c r="I1189" i="1" s="1"/>
  <c r="C1176" i="1"/>
  <c r="Q1175" i="1"/>
  <c r="B1190" i="1" l="1"/>
  <c r="P1190" i="1"/>
  <c r="D1190" i="1"/>
  <c r="E1190" i="1" s="1"/>
  <c r="F1190" i="1" s="1"/>
  <c r="G1191" i="1" s="1"/>
  <c r="A1191" i="1"/>
  <c r="T1190" i="1"/>
  <c r="K1190" i="1"/>
  <c r="L1190" i="1" s="1"/>
  <c r="M1190" i="1" s="1"/>
  <c r="N1190" i="1" s="1"/>
  <c r="U1190" i="1"/>
  <c r="R1189" i="1"/>
  <c r="S1189" i="1" s="1"/>
  <c r="O1189" i="1"/>
  <c r="H1190" i="1"/>
  <c r="C1177" i="1"/>
  <c r="Q1176" i="1"/>
  <c r="H1191" i="1" l="1"/>
  <c r="I1191" i="1" s="1"/>
  <c r="A1192" i="1"/>
  <c r="B1191" i="1"/>
  <c r="P1191" i="1"/>
  <c r="D1191" i="1"/>
  <c r="E1191" i="1" s="1"/>
  <c r="F1191" i="1" s="1"/>
  <c r="G1192" i="1" s="1"/>
  <c r="U1191" i="1"/>
  <c r="R1190" i="1"/>
  <c r="S1190" i="1" s="1"/>
  <c r="K1191" i="1"/>
  <c r="L1191" i="1" s="1"/>
  <c r="M1191" i="1" s="1"/>
  <c r="N1191" i="1" s="1"/>
  <c r="T1191" i="1"/>
  <c r="I1190" i="1"/>
  <c r="O1190" i="1" s="1"/>
  <c r="C1178" i="1"/>
  <c r="Q1177" i="1"/>
  <c r="H1192" i="1" l="1"/>
  <c r="I1192" i="1" s="1"/>
  <c r="O1191" i="1"/>
  <c r="R1191" i="1"/>
  <c r="S1191" i="1" s="1"/>
  <c r="K1192" i="1"/>
  <c r="L1192" i="1" s="1"/>
  <c r="M1192" i="1" s="1"/>
  <c r="N1192" i="1" s="1"/>
  <c r="U1192" i="1"/>
  <c r="T1192" i="1"/>
  <c r="P1192" i="1"/>
  <c r="A1193" i="1"/>
  <c r="B1192" i="1"/>
  <c r="D1192" i="1"/>
  <c r="E1192" i="1" s="1"/>
  <c r="F1192" i="1" s="1"/>
  <c r="G1193" i="1" s="1"/>
  <c r="C1179" i="1"/>
  <c r="Q1178" i="1"/>
  <c r="D1193" i="1" l="1"/>
  <c r="E1193" i="1" s="1"/>
  <c r="F1193" i="1" s="1"/>
  <c r="G1194" i="1" s="1"/>
  <c r="A1194" i="1"/>
  <c r="B1193" i="1"/>
  <c r="P1193" i="1"/>
  <c r="O1192" i="1"/>
  <c r="K1193" i="1"/>
  <c r="L1193" i="1" s="1"/>
  <c r="M1193" i="1" s="1"/>
  <c r="N1193" i="1" s="1"/>
  <c r="U1193" i="1"/>
  <c r="R1192" i="1"/>
  <c r="S1192" i="1" s="1"/>
  <c r="T1193" i="1"/>
  <c r="H1193" i="1"/>
  <c r="I1193" i="1" s="1"/>
  <c r="C1180" i="1"/>
  <c r="Q1179" i="1"/>
  <c r="O1193" i="1" l="1"/>
  <c r="T1194" i="1"/>
  <c r="R1193" i="1"/>
  <c r="S1193" i="1" s="1"/>
  <c r="K1194" i="1"/>
  <c r="L1194" i="1" s="1"/>
  <c r="M1194" i="1" s="1"/>
  <c r="N1194" i="1" s="1"/>
  <c r="U1194" i="1"/>
  <c r="H1194" i="1"/>
  <c r="A1195" i="1"/>
  <c r="D1194" i="1"/>
  <c r="E1194" i="1" s="1"/>
  <c r="F1194" i="1" s="1"/>
  <c r="G1195" i="1" s="1"/>
  <c r="P1194" i="1"/>
  <c r="B1194" i="1"/>
  <c r="C1181" i="1"/>
  <c r="Q1180" i="1"/>
  <c r="K1195" i="1" l="1"/>
  <c r="L1195" i="1" s="1"/>
  <c r="M1195" i="1" s="1"/>
  <c r="N1195" i="1" s="1"/>
  <c r="R1194" i="1"/>
  <c r="S1194" i="1" s="1"/>
  <c r="U1195" i="1"/>
  <c r="T1195" i="1"/>
  <c r="H1195" i="1"/>
  <c r="I1194" i="1"/>
  <c r="O1194" i="1" s="1"/>
  <c r="D1195" i="1"/>
  <c r="E1195" i="1" s="1"/>
  <c r="F1195" i="1" s="1"/>
  <c r="G1196" i="1" s="1"/>
  <c r="B1195" i="1"/>
  <c r="A1196" i="1"/>
  <c r="P1195" i="1"/>
  <c r="C1182" i="1"/>
  <c r="Q1181" i="1"/>
  <c r="H1196" i="1" l="1"/>
  <c r="I1195" i="1"/>
  <c r="O1195" i="1" s="1"/>
  <c r="K1196" i="1"/>
  <c r="L1196" i="1" s="1"/>
  <c r="M1196" i="1" s="1"/>
  <c r="N1196" i="1" s="1"/>
  <c r="U1196" i="1"/>
  <c r="T1196" i="1"/>
  <c r="R1195" i="1"/>
  <c r="S1195" i="1" s="1"/>
  <c r="D1196" i="1"/>
  <c r="E1196" i="1" s="1"/>
  <c r="F1196" i="1" s="1"/>
  <c r="G1197" i="1" s="1"/>
  <c r="B1196" i="1"/>
  <c r="A1197" i="1"/>
  <c r="P1196" i="1"/>
  <c r="C1183" i="1"/>
  <c r="Q1182" i="1"/>
  <c r="U1197" i="1" l="1"/>
  <c r="R1196" i="1"/>
  <c r="S1196" i="1" s="1"/>
  <c r="T1197" i="1"/>
  <c r="K1197" i="1"/>
  <c r="L1197" i="1" s="1"/>
  <c r="M1197" i="1" s="1"/>
  <c r="N1197" i="1" s="1"/>
  <c r="P1197" i="1"/>
  <c r="D1197" i="1"/>
  <c r="E1197" i="1" s="1"/>
  <c r="F1197" i="1" s="1"/>
  <c r="G1198" i="1" s="1"/>
  <c r="B1197" i="1"/>
  <c r="A1198" i="1"/>
  <c r="H1197" i="1"/>
  <c r="I1197" i="1" s="1"/>
  <c r="I1196" i="1"/>
  <c r="O1196" i="1" s="1"/>
  <c r="C1184" i="1"/>
  <c r="Q1183" i="1"/>
  <c r="U1198" i="1" l="1"/>
  <c r="T1198" i="1"/>
  <c r="K1198" i="1"/>
  <c r="L1198" i="1" s="1"/>
  <c r="M1198" i="1" s="1"/>
  <c r="N1198" i="1" s="1"/>
  <c r="R1197" i="1"/>
  <c r="S1197" i="1" s="1"/>
  <c r="O1197" i="1"/>
  <c r="B1198" i="1"/>
  <c r="P1198" i="1"/>
  <c r="D1198" i="1"/>
  <c r="E1198" i="1" s="1"/>
  <c r="F1198" i="1" s="1"/>
  <c r="G1199" i="1" s="1"/>
  <c r="A1199" i="1"/>
  <c r="H1198" i="1"/>
  <c r="C1185" i="1"/>
  <c r="Q1184" i="1"/>
  <c r="U1199" i="1" l="1"/>
  <c r="R1198" i="1"/>
  <c r="S1198" i="1" s="1"/>
  <c r="K1199" i="1"/>
  <c r="L1199" i="1" s="1"/>
  <c r="M1199" i="1" s="1"/>
  <c r="N1199" i="1" s="1"/>
  <c r="T1199" i="1"/>
  <c r="H1199" i="1"/>
  <c r="I1199" i="1" s="1"/>
  <c r="I1198" i="1"/>
  <c r="O1198" i="1" s="1"/>
  <c r="P1199" i="1"/>
  <c r="A1200" i="1"/>
  <c r="D1199" i="1"/>
  <c r="E1199" i="1" s="1"/>
  <c r="F1199" i="1" s="1"/>
  <c r="G1200" i="1" s="1"/>
  <c r="B1199" i="1"/>
  <c r="C1186" i="1"/>
  <c r="Q1185" i="1"/>
  <c r="P1200" i="1" l="1"/>
  <c r="A1201" i="1"/>
  <c r="D1200" i="1"/>
  <c r="E1200" i="1" s="1"/>
  <c r="F1200" i="1" s="1"/>
  <c r="G1201" i="1" s="1"/>
  <c r="B1200" i="1"/>
  <c r="H1200" i="1"/>
  <c r="I1200" i="1" s="1"/>
  <c r="T1200" i="1"/>
  <c r="K1200" i="1"/>
  <c r="L1200" i="1" s="1"/>
  <c r="M1200" i="1" s="1"/>
  <c r="N1200" i="1" s="1"/>
  <c r="R1199" i="1"/>
  <c r="S1199" i="1" s="1"/>
  <c r="U1200" i="1"/>
  <c r="O1199" i="1"/>
  <c r="C1187" i="1"/>
  <c r="Q1186" i="1"/>
  <c r="H1201" i="1" l="1"/>
  <c r="I1201" i="1" s="1"/>
  <c r="O1200" i="1"/>
  <c r="P1201" i="1"/>
  <c r="A1202" i="1"/>
  <c r="D1201" i="1"/>
  <c r="E1201" i="1" s="1"/>
  <c r="F1201" i="1" s="1"/>
  <c r="G1202" i="1" s="1"/>
  <c r="B1201" i="1"/>
  <c r="K1201" i="1"/>
  <c r="L1201" i="1" s="1"/>
  <c r="M1201" i="1" s="1"/>
  <c r="N1201" i="1" s="1"/>
  <c r="U1201" i="1"/>
  <c r="T1201" i="1"/>
  <c r="R1200" i="1"/>
  <c r="S1200" i="1" s="1"/>
  <c r="C1188" i="1"/>
  <c r="Q1187" i="1"/>
  <c r="K1202" i="1" l="1"/>
  <c r="L1202" i="1" s="1"/>
  <c r="M1202" i="1" s="1"/>
  <c r="N1202" i="1" s="1"/>
  <c r="U1202" i="1"/>
  <c r="R1201" i="1"/>
  <c r="S1201" i="1" s="1"/>
  <c r="T1202" i="1"/>
  <c r="A1203" i="1"/>
  <c r="D1202" i="1"/>
  <c r="E1202" i="1" s="1"/>
  <c r="F1202" i="1" s="1"/>
  <c r="G1203" i="1" s="1"/>
  <c r="P1202" i="1"/>
  <c r="B1202" i="1"/>
  <c r="O1201" i="1"/>
  <c r="H1202" i="1"/>
  <c r="I1202" i="1" s="1"/>
  <c r="C1189" i="1"/>
  <c r="Q1188" i="1"/>
  <c r="A1204" i="1" l="1"/>
  <c r="P1203" i="1"/>
  <c r="B1203" i="1"/>
  <c r="D1203" i="1"/>
  <c r="E1203" i="1" s="1"/>
  <c r="F1203" i="1" s="1"/>
  <c r="G1204" i="1" s="1"/>
  <c r="R1202" i="1"/>
  <c r="S1202" i="1" s="1"/>
  <c r="U1203" i="1"/>
  <c r="T1203" i="1"/>
  <c r="K1203" i="1"/>
  <c r="L1203" i="1" s="1"/>
  <c r="M1203" i="1" s="1"/>
  <c r="N1203" i="1" s="1"/>
  <c r="O1202" i="1"/>
  <c r="H1203" i="1"/>
  <c r="C1190" i="1"/>
  <c r="Q1189" i="1"/>
  <c r="H1204" i="1" l="1"/>
  <c r="I1204" i="1" s="1"/>
  <c r="I1203" i="1"/>
  <c r="O1203" i="1" s="1"/>
  <c r="U1204" i="1"/>
  <c r="R1203" i="1"/>
  <c r="S1203" i="1" s="1"/>
  <c r="T1204" i="1"/>
  <c r="K1204" i="1"/>
  <c r="L1204" i="1" s="1"/>
  <c r="M1204" i="1" s="1"/>
  <c r="N1204" i="1" s="1"/>
  <c r="D1204" i="1"/>
  <c r="E1204" i="1" s="1"/>
  <c r="F1204" i="1" s="1"/>
  <c r="G1205" i="1" s="1"/>
  <c r="P1204" i="1"/>
  <c r="B1204" i="1"/>
  <c r="A1205" i="1"/>
  <c r="C1191" i="1"/>
  <c r="Q1190" i="1"/>
  <c r="R1204" i="1" l="1"/>
  <c r="S1204" i="1" s="1"/>
  <c r="U1205" i="1"/>
  <c r="T1205" i="1"/>
  <c r="K1205" i="1"/>
  <c r="L1205" i="1" s="1"/>
  <c r="M1205" i="1" s="1"/>
  <c r="N1205" i="1" s="1"/>
  <c r="H1205" i="1"/>
  <c r="I1205" i="1" s="1"/>
  <c r="D1205" i="1"/>
  <c r="E1205" i="1" s="1"/>
  <c r="F1205" i="1" s="1"/>
  <c r="G1206" i="1" s="1"/>
  <c r="A1206" i="1"/>
  <c r="P1205" i="1"/>
  <c r="B1205" i="1"/>
  <c r="O1204" i="1"/>
  <c r="C1192" i="1"/>
  <c r="Q1191" i="1"/>
  <c r="B1206" i="1" l="1"/>
  <c r="P1206" i="1"/>
  <c r="D1206" i="1"/>
  <c r="E1206" i="1" s="1"/>
  <c r="F1206" i="1" s="1"/>
  <c r="G1207" i="1" s="1"/>
  <c r="A1207" i="1"/>
  <c r="O1205" i="1"/>
  <c r="H1206" i="1"/>
  <c r="R1205" i="1"/>
  <c r="S1205" i="1" s="1"/>
  <c r="K1206" i="1"/>
  <c r="L1206" i="1" s="1"/>
  <c r="M1206" i="1" s="1"/>
  <c r="N1206" i="1" s="1"/>
  <c r="T1206" i="1"/>
  <c r="U1206" i="1"/>
  <c r="C1193" i="1"/>
  <c r="Q1192" i="1"/>
  <c r="H1207" i="1" l="1"/>
  <c r="I1207" i="1" s="1"/>
  <c r="I1206" i="1"/>
  <c r="O1206" i="1" s="1"/>
  <c r="A1208" i="1"/>
  <c r="B1207" i="1"/>
  <c r="P1207" i="1"/>
  <c r="D1207" i="1"/>
  <c r="E1207" i="1" s="1"/>
  <c r="F1207" i="1" s="1"/>
  <c r="G1208" i="1" s="1"/>
  <c r="U1207" i="1"/>
  <c r="R1206" i="1"/>
  <c r="S1206" i="1" s="1"/>
  <c r="K1207" i="1"/>
  <c r="L1207" i="1" s="1"/>
  <c r="M1207" i="1" s="1"/>
  <c r="N1207" i="1" s="1"/>
  <c r="T1207" i="1"/>
  <c r="C1194" i="1"/>
  <c r="Q1193" i="1"/>
  <c r="O1207" i="1" l="1"/>
  <c r="P1208" i="1"/>
  <c r="D1208" i="1"/>
  <c r="E1208" i="1" s="1"/>
  <c r="F1208" i="1" s="1"/>
  <c r="G1209" i="1" s="1"/>
  <c r="A1209" i="1"/>
  <c r="B1208" i="1"/>
  <c r="T1208" i="1"/>
  <c r="R1207" i="1"/>
  <c r="S1207" i="1" s="1"/>
  <c r="U1208" i="1"/>
  <c r="K1208" i="1"/>
  <c r="L1208" i="1" s="1"/>
  <c r="M1208" i="1" s="1"/>
  <c r="N1208" i="1" s="1"/>
  <c r="H1208" i="1"/>
  <c r="C1195" i="1"/>
  <c r="Q1194" i="1"/>
  <c r="H1209" i="1" l="1"/>
  <c r="I1209" i="1" s="1"/>
  <c r="A1210" i="1"/>
  <c r="D1209" i="1"/>
  <c r="E1209" i="1" s="1"/>
  <c r="F1209" i="1" s="1"/>
  <c r="G1210" i="1" s="1"/>
  <c r="P1209" i="1"/>
  <c r="B1209" i="1"/>
  <c r="T1209" i="1"/>
  <c r="K1209" i="1"/>
  <c r="L1209" i="1" s="1"/>
  <c r="M1209" i="1" s="1"/>
  <c r="N1209" i="1" s="1"/>
  <c r="R1208" i="1"/>
  <c r="S1208" i="1" s="1"/>
  <c r="U1209" i="1"/>
  <c r="I1208" i="1"/>
  <c r="O1208" i="1" s="1"/>
  <c r="C1196" i="1"/>
  <c r="Q1195" i="1"/>
  <c r="H1210" i="1" l="1"/>
  <c r="I1210" i="1" s="1"/>
  <c r="O1209" i="1"/>
  <c r="U1210" i="1"/>
  <c r="K1210" i="1"/>
  <c r="L1210" i="1" s="1"/>
  <c r="M1210" i="1" s="1"/>
  <c r="N1210" i="1" s="1"/>
  <c r="T1210" i="1"/>
  <c r="R1209" i="1"/>
  <c r="S1209" i="1" s="1"/>
  <c r="A1211" i="1"/>
  <c r="P1210" i="1"/>
  <c r="D1210" i="1"/>
  <c r="E1210" i="1" s="1"/>
  <c r="F1210" i="1" s="1"/>
  <c r="G1211" i="1" s="1"/>
  <c r="B1210" i="1"/>
  <c r="C1197" i="1"/>
  <c r="Q1196" i="1"/>
  <c r="R1210" i="1" l="1"/>
  <c r="S1210" i="1" s="1"/>
  <c r="U1211" i="1"/>
  <c r="K1211" i="1"/>
  <c r="L1211" i="1" s="1"/>
  <c r="M1211" i="1" s="1"/>
  <c r="N1211" i="1" s="1"/>
  <c r="T1211" i="1"/>
  <c r="B1211" i="1"/>
  <c r="P1211" i="1"/>
  <c r="D1211" i="1"/>
  <c r="E1211" i="1" s="1"/>
  <c r="F1211" i="1" s="1"/>
  <c r="G1212" i="1" s="1"/>
  <c r="A1212" i="1"/>
  <c r="O1210" i="1"/>
  <c r="H1211" i="1"/>
  <c r="C1198" i="1"/>
  <c r="Q1197" i="1"/>
  <c r="D1212" i="1" l="1"/>
  <c r="E1212" i="1" s="1"/>
  <c r="F1212" i="1" s="1"/>
  <c r="G1213" i="1" s="1"/>
  <c r="P1212" i="1"/>
  <c r="B1212" i="1"/>
  <c r="A1213" i="1"/>
  <c r="H1212" i="1"/>
  <c r="I1211" i="1"/>
  <c r="O1211" i="1" s="1"/>
  <c r="K1212" i="1"/>
  <c r="L1212" i="1" s="1"/>
  <c r="M1212" i="1" s="1"/>
  <c r="N1212" i="1" s="1"/>
  <c r="U1212" i="1"/>
  <c r="R1211" i="1"/>
  <c r="S1211" i="1" s="1"/>
  <c r="T1212" i="1"/>
  <c r="C1199" i="1"/>
  <c r="Q1198" i="1"/>
  <c r="H1213" i="1" l="1"/>
  <c r="I1213" i="1" s="1"/>
  <c r="P1213" i="1"/>
  <c r="D1213" i="1"/>
  <c r="E1213" i="1" s="1"/>
  <c r="F1213" i="1" s="1"/>
  <c r="G1214" i="1" s="1"/>
  <c r="A1214" i="1"/>
  <c r="B1213" i="1"/>
  <c r="R1212" i="1"/>
  <c r="S1212" i="1" s="1"/>
  <c r="U1213" i="1"/>
  <c r="K1213" i="1"/>
  <c r="L1213" i="1" s="1"/>
  <c r="M1213" i="1" s="1"/>
  <c r="N1213" i="1" s="1"/>
  <c r="T1213" i="1"/>
  <c r="I1212" i="1"/>
  <c r="O1212" i="1" s="1"/>
  <c r="C1200" i="1"/>
  <c r="Q1199" i="1"/>
  <c r="H1214" i="1" l="1"/>
  <c r="I1214" i="1" s="1"/>
  <c r="O1213" i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O1214" i="1" l="1"/>
  <c r="A1216" i="1"/>
  <c r="P1215" i="1"/>
  <c r="D1215" i="1"/>
  <c r="E1215" i="1" s="1"/>
  <c r="F1215" i="1" s="1"/>
  <c r="G1216" i="1" s="1"/>
  <c r="B1215" i="1"/>
  <c r="U1215" i="1"/>
  <c r="R1214" i="1"/>
  <c r="S1214" i="1" s="1"/>
  <c r="K1215" i="1"/>
  <c r="L1215" i="1" s="1"/>
  <c r="M1215" i="1" s="1"/>
  <c r="N1215" i="1" s="1"/>
  <c r="T1215" i="1"/>
  <c r="H1215" i="1"/>
  <c r="C1202" i="1"/>
  <c r="Q1201" i="1"/>
  <c r="H1216" i="1" l="1"/>
  <c r="I1216" i="1" s="1"/>
  <c r="I1215" i="1"/>
  <c r="O1215" i="1" s="1"/>
  <c r="T1216" i="1"/>
  <c r="R1215" i="1"/>
  <c r="S1215" i="1" s="1"/>
  <c r="U1216" i="1"/>
  <c r="K1216" i="1"/>
  <c r="L1216" i="1" s="1"/>
  <c r="M1216" i="1" s="1"/>
  <c r="N1216" i="1" s="1"/>
  <c r="P1216" i="1"/>
  <c r="D1216" i="1"/>
  <c r="E1216" i="1" s="1"/>
  <c r="F1216" i="1" s="1"/>
  <c r="G1217" i="1" s="1"/>
  <c r="A1217" i="1"/>
  <c r="B1216" i="1"/>
  <c r="C1203" i="1"/>
  <c r="Q1202" i="1"/>
  <c r="O1216" i="1" l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E1217" i="1" s="1"/>
  <c r="F1217" i="1" s="1"/>
  <c r="G1218" i="1" s="1"/>
  <c r="P1217" i="1"/>
  <c r="B1217" i="1"/>
  <c r="C1204" i="1"/>
  <c r="Q1203" i="1"/>
  <c r="A1219" i="1" l="1"/>
  <c r="P1218" i="1"/>
  <c r="D1218" i="1"/>
  <c r="E1218" i="1" s="1"/>
  <c r="F1218" i="1" s="1"/>
  <c r="G1219" i="1" s="1"/>
  <c r="B1218" i="1"/>
  <c r="H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H1219" i="1" l="1"/>
  <c r="I1219" i="1" s="1"/>
  <c r="I1218" i="1"/>
  <c r="O1218" i="1" s="1"/>
  <c r="U1219" i="1"/>
  <c r="K1219" i="1"/>
  <c r="L1219" i="1" s="1"/>
  <c r="M1219" i="1" s="1"/>
  <c r="N1219" i="1" s="1"/>
  <c r="T1219" i="1"/>
  <c r="R1218" i="1"/>
  <c r="S1218" i="1" s="1"/>
  <c r="B1219" i="1"/>
  <c r="D1219" i="1"/>
  <c r="E1219" i="1" s="1"/>
  <c r="F1219" i="1" s="1"/>
  <c r="G1220" i="1" s="1"/>
  <c r="P1219" i="1"/>
  <c r="A1220" i="1"/>
  <c r="C1206" i="1"/>
  <c r="Q1205" i="1"/>
  <c r="O1219" i="1" l="1"/>
  <c r="D1220" i="1"/>
  <c r="E1220" i="1" s="1"/>
  <c r="F1220" i="1" s="1"/>
  <c r="G1221" i="1" s="1"/>
  <c r="A1221" i="1"/>
  <c r="P1220" i="1"/>
  <c r="B1220" i="1"/>
  <c r="R1219" i="1"/>
  <c r="S1219" i="1" s="1"/>
  <c r="T1220" i="1"/>
  <c r="U1220" i="1"/>
  <c r="K1220" i="1"/>
  <c r="L1220" i="1" s="1"/>
  <c r="M1220" i="1" s="1"/>
  <c r="N1220" i="1" s="1"/>
  <c r="H1220" i="1"/>
  <c r="C1207" i="1"/>
  <c r="Q1206" i="1"/>
  <c r="H1221" i="1" l="1"/>
  <c r="I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E1221" i="1" s="1"/>
  <c r="F1221" i="1" s="1"/>
  <c r="G1222" i="1" s="1"/>
  <c r="C1208" i="1"/>
  <c r="Q1207" i="1"/>
  <c r="O1221" i="1" l="1"/>
  <c r="H1222" i="1"/>
  <c r="I1222" i="1" s="1"/>
  <c r="A1223" i="1"/>
  <c r="D1222" i="1"/>
  <c r="E1222" i="1" s="1"/>
  <c r="F1222" i="1" s="1"/>
  <c r="G1223" i="1" s="1"/>
  <c r="P1222" i="1"/>
  <c r="B1222" i="1"/>
  <c r="U1222" i="1"/>
  <c r="R1221" i="1"/>
  <c r="S1221" i="1" s="1"/>
  <c r="K1222" i="1"/>
  <c r="L1222" i="1" s="1"/>
  <c r="M1222" i="1" s="1"/>
  <c r="N1222" i="1" s="1"/>
  <c r="T1222" i="1"/>
  <c r="C1209" i="1"/>
  <c r="Q1208" i="1"/>
  <c r="O1222" i="1" l="1"/>
  <c r="U1223" i="1"/>
  <c r="T1223" i="1"/>
  <c r="K1223" i="1"/>
  <c r="L1223" i="1" s="1"/>
  <c r="M1223" i="1" s="1"/>
  <c r="N1223" i="1" s="1"/>
  <c r="R1222" i="1"/>
  <c r="S1222" i="1" s="1"/>
  <c r="A1224" i="1"/>
  <c r="P1223" i="1"/>
  <c r="B1223" i="1"/>
  <c r="D1223" i="1"/>
  <c r="E1223" i="1" s="1"/>
  <c r="F1223" i="1" s="1"/>
  <c r="G1224" i="1" s="1"/>
  <c r="H1223" i="1"/>
  <c r="I1223" i="1" s="1"/>
  <c r="C1210" i="1"/>
  <c r="Q1209" i="1"/>
  <c r="K1224" i="1" l="1"/>
  <c r="L1224" i="1" s="1"/>
  <c r="M1224" i="1" s="1"/>
  <c r="N1224" i="1" s="1"/>
  <c r="R1223" i="1"/>
  <c r="S1223" i="1" s="1"/>
  <c r="U1224" i="1"/>
  <c r="T1224" i="1"/>
  <c r="O1223" i="1"/>
  <c r="B1224" i="1"/>
  <c r="A1225" i="1"/>
  <c r="P1224" i="1"/>
  <c r="D1224" i="1"/>
  <c r="E1224" i="1" s="1"/>
  <c r="F1224" i="1" s="1"/>
  <c r="G1225" i="1" s="1"/>
  <c r="H1224" i="1"/>
  <c r="I1224" i="1" s="1"/>
  <c r="C1211" i="1"/>
  <c r="Q1210" i="1"/>
  <c r="A1226" i="1" l="1"/>
  <c r="P1225" i="1"/>
  <c r="D1225" i="1"/>
  <c r="E1225" i="1" s="1"/>
  <c r="F1225" i="1" s="1"/>
  <c r="G1226" i="1" s="1"/>
  <c r="B1225" i="1"/>
  <c r="O1224" i="1"/>
  <c r="H1225" i="1"/>
  <c r="I1225" i="1" s="1"/>
  <c r="R1224" i="1"/>
  <c r="S1224" i="1" s="1"/>
  <c r="K1225" i="1"/>
  <c r="L1225" i="1" s="1"/>
  <c r="M1225" i="1" s="1"/>
  <c r="N1225" i="1" s="1"/>
  <c r="U1225" i="1"/>
  <c r="T1225" i="1"/>
  <c r="C1212" i="1"/>
  <c r="Q1211" i="1"/>
  <c r="O1225" i="1" l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E1226" i="1" s="1"/>
  <c r="F1226" i="1" s="1"/>
  <c r="G1227" i="1" s="1"/>
  <c r="P1226" i="1"/>
  <c r="B1226" i="1"/>
  <c r="C1213" i="1"/>
  <c r="Q1212" i="1"/>
  <c r="H1227" i="1" l="1"/>
  <c r="I1227" i="1" s="1"/>
  <c r="D1227" i="1"/>
  <c r="E1227" i="1" s="1"/>
  <c r="F1227" i="1" s="1"/>
  <c r="G1228" i="1" s="1"/>
  <c r="P1227" i="1"/>
  <c r="B1227" i="1"/>
  <c r="A1228" i="1"/>
  <c r="T1227" i="1"/>
  <c r="U1227" i="1"/>
  <c r="K1227" i="1"/>
  <c r="L1227" i="1" s="1"/>
  <c r="M1227" i="1" s="1"/>
  <c r="N1227" i="1" s="1"/>
  <c r="R1226" i="1"/>
  <c r="S1226" i="1" s="1"/>
  <c r="I1226" i="1"/>
  <c r="O1226" i="1" s="1"/>
  <c r="C1214" i="1"/>
  <c r="Q1213" i="1"/>
  <c r="H1228" i="1" l="1"/>
  <c r="I1228" i="1" s="1"/>
  <c r="O1227" i="1"/>
  <c r="P1228" i="1"/>
  <c r="A1229" i="1"/>
  <c r="D1228" i="1"/>
  <c r="E1228" i="1" s="1"/>
  <c r="F1228" i="1" s="1"/>
  <c r="G1229" i="1" s="1"/>
  <c r="B1228" i="1"/>
  <c r="T1228" i="1"/>
  <c r="R1227" i="1"/>
  <c r="S1227" i="1" s="1"/>
  <c r="K1228" i="1"/>
  <c r="L1228" i="1" s="1"/>
  <c r="M1228" i="1" s="1"/>
  <c r="N1228" i="1" s="1"/>
  <c r="U1228" i="1"/>
  <c r="C1215" i="1"/>
  <c r="Q1214" i="1"/>
  <c r="O1228" i="1" l="1"/>
  <c r="B1229" i="1"/>
  <c r="A1230" i="1"/>
  <c r="D1229" i="1"/>
  <c r="E1229" i="1" s="1"/>
  <c r="F1229" i="1" s="1"/>
  <c r="G1230" i="1" s="1"/>
  <c r="P1229" i="1"/>
  <c r="K1229" i="1"/>
  <c r="L1229" i="1" s="1"/>
  <c r="M1229" i="1" s="1"/>
  <c r="N1229" i="1" s="1"/>
  <c r="U1229" i="1"/>
  <c r="T1229" i="1"/>
  <c r="R1228" i="1"/>
  <c r="S1228" i="1" s="1"/>
  <c r="H1229" i="1"/>
  <c r="I1229" i="1" s="1"/>
  <c r="C1216" i="1"/>
  <c r="Q1215" i="1"/>
  <c r="O1229" i="1" l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E1230" i="1" s="1"/>
  <c r="F1230" i="1" s="1"/>
  <c r="G1231" i="1" s="1"/>
  <c r="A1231" i="1"/>
  <c r="H1230" i="1"/>
  <c r="I1230" i="1" s="1"/>
  <c r="C1217" i="1"/>
  <c r="Q1216" i="1"/>
  <c r="R1230" i="1" l="1"/>
  <c r="S1230" i="1" s="1"/>
  <c r="U1231" i="1"/>
  <c r="K1231" i="1"/>
  <c r="L1231" i="1" s="1"/>
  <c r="M1231" i="1" s="1"/>
  <c r="N1231" i="1" s="1"/>
  <c r="T1231" i="1"/>
  <c r="O1230" i="1"/>
  <c r="H1231" i="1"/>
  <c r="I1231" i="1" s="1"/>
  <c r="B1231" i="1"/>
  <c r="P1231" i="1"/>
  <c r="A1232" i="1"/>
  <c r="D1231" i="1"/>
  <c r="E1231" i="1" s="1"/>
  <c r="F1231" i="1" s="1"/>
  <c r="G1232" i="1" s="1"/>
  <c r="C1218" i="1"/>
  <c r="Q1217" i="1"/>
  <c r="U1232" i="1" l="1"/>
  <c r="R1231" i="1"/>
  <c r="S1231" i="1" s="1"/>
  <c r="K1232" i="1"/>
  <c r="L1232" i="1" s="1"/>
  <c r="M1232" i="1" s="1"/>
  <c r="N1232" i="1" s="1"/>
  <c r="T1232" i="1"/>
  <c r="H1232" i="1"/>
  <c r="I1232" i="1" s="1"/>
  <c r="O1231" i="1"/>
  <c r="A1233" i="1"/>
  <c r="D1232" i="1"/>
  <c r="E1232" i="1" s="1"/>
  <c r="F1232" i="1" s="1"/>
  <c r="G1233" i="1" s="1"/>
  <c r="P1232" i="1"/>
  <c r="B1232" i="1"/>
  <c r="C1219" i="1"/>
  <c r="Q1218" i="1"/>
  <c r="P1233" i="1" l="1"/>
  <c r="A1234" i="1"/>
  <c r="D1233" i="1"/>
  <c r="E1233" i="1" s="1"/>
  <c r="F1233" i="1" s="1"/>
  <c r="G1234" i="1" s="1"/>
  <c r="B1233" i="1"/>
  <c r="O1232" i="1"/>
  <c r="H1233" i="1"/>
  <c r="U1233" i="1"/>
  <c r="K1233" i="1"/>
  <c r="L1233" i="1" s="1"/>
  <c r="M1233" i="1" s="1"/>
  <c r="N1233" i="1" s="1"/>
  <c r="T1233" i="1"/>
  <c r="R1232" i="1"/>
  <c r="S1232" i="1" s="1"/>
  <c r="C1220" i="1"/>
  <c r="Q1219" i="1"/>
  <c r="H1234" i="1" l="1"/>
  <c r="I1234" i="1" s="1"/>
  <c r="I1233" i="1"/>
  <c r="O1233" i="1" s="1"/>
  <c r="A1235" i="1"/>
  <c r="P1234" i="1"/>
  <c r="D1234" i="1"/>
  <c r="E1234" i="1" s="1"/>
  <c r="F1234" i="1" s="1"/>
  <c r="G1235" i="1" s="1"/>
  <c r="B1234" i="1"/>
  <c r="K1234" i="1"/>
  <c r="L1234" i="1" s="1"/>
  <c r="M1234" i="1" s="1"/>
  <c r="N1234" i="1" s="1"/>
  <c r="U1234" i="1"/>
  <c r="R1233" i="1"/>
  <c r="S1233" i="1" s="1"/>
  <c r="T1234" i="1"/>
  <c r="C1221" i="1"/>
  <c r="Q1220" i="1"/>
  <c r="O1234" i="1" l="1"/>
  <c r="T1235" i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H1235" i="1"/>
  <c r="C1222" i="1"/>
  <c r="Q1221" i="1"/>
  <c r="T1236" i="1" l="1"/>
  <c r="U1236" i="1"/>
  <c r="K1236" i="1"/>
  <c r="L1236" i="1" s="1"/>
  <c r="M1236" i="1" s="1"/>
  <c r="N1236" i="1" s="1"/>
  <c r="R1235" i="1"/>
  <c r="S1235" i="1" s="1"/>
  <c r="A1237" i="1"/>
  <c r="B1236" i="1"/>
  <c r="D1236" i="1"/>
  <c r="E1236" i="1" s="1"/>
  <c r="F1236" i="1" s="1"/>
  <c r="G1237" i="1" s="1"/>
  <c r="P1236" i="1"/>
  <c r="H1236" i="1"/>
  <c r="I1236" i="1" s="1"/>
  <c r="I1235" i="1"/>
  <c r="O1235" i="1" s="1"/>
  <c r="C1223" i="1"/>
  <c r="Q1222" i="1"/>
  <c r="O1236" i="1" l="1"/>
  <c r="T1237" i="1"/>
  <c r="R1236" i="1"/>
  <c r="S1236" i="1" s="1"/>
  <c r="K1237" i="1"/>
  <c r="L1237" i="1" s="1"/>
  <c r="M1237" i="1" s="1"/>
  <c r="N1237" i="1" s="1"/>
  <c r="U1237" i="1"/>
  <c r="D1237" i="1"/>
  <c r="E1237" i="1" s="1"/>
  <c r="F1237" i="1" s="1"/>
  <c r="G1238" i="1" s="1"/>
  <c r="B1237" i="1"/>
  <c r="A1238" i="1"/>
  <c r="P1237" i="1"/>
  <c r="H1237" i="1"/>
  <c r="I1237" i="1" s="1"/>
  <c r="C1224" i="1"/>
  <c r="Q1223" i="1"/>
  <c r="P1238" i="1" l="1"/>
  <c r="B1238" i="1"/>
  <c r="A1239" i="1"/>
  <c r="D1238" i="1"/>
  <c r="E1238" i="1" s="1"/>
  <c r="F1238" i="1" s="1"/>
  <c r="G1239" i="1" s="1"/>
  <c r="O1237" i="1"/>
  <c r="H1238" i="1"/>
  <c r="U1238" i="1"/>
  <c r="T1238" i="1"/>
  <c r="R1237" i="1"/>
  <c r="S1237" i="1" s="1"/>
  <c r="K1238" i="1"/>
  <c r="L1238" i="1" s="1"/>
  <c r="M1238" i="1" s="1"/>
  <c r="N1238" i="1" s="1"/>
  <c r="C1225" i="1"/>
  <c r="Q1224" i="1"/>
  <c r="H1239" i="1" l="1"/>
  <c r="I1239" i="1" s="1"/>
  <c r="B1239" i="1"/>
  <c r="P1239" i="1"/>
  <c r="A1240" i="1"/>
  <c r="D1239" i="1"/>
  <c r="E1239" i="1" s="1"/>
  <c r="F1239" i="1" s="1"/>
  <c r="G1240" i="1" s="1"/>
  <c r="R1238" i="1"/>
  <c r="S1238" i="1" s="1"/>
  <c r="U1239" i="1"/>
  <c r="T1239" i="1"/>
  <c r="K1239" i="1"/>
  <c r="L1239" i="1" s="1"/>
  <c r="M1239" i="1" s="1"/>
  <c r="N1239" i="1" s="1"/>
  <c r="I1238" i="1"/>
  <c r="O1238" i="1" s="1"/>
  <c r="C1226" i="1"/>
  <c r="Q1225" i="1"/>
  <c r="O1239" i="1" l="1"/>
  <c r="B1240" i="1"/>
  <c r="A1241" i="1"/>
  <c r="D1240" i="1"/>
  <c r="E1240" i="1" s="1"/>
  <c r="F1240" i="1" s="1"/>
  <c r="G1241" i="1" s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P1241" i="1" l="1"/>
  <c r="A1242" i="1"/>
  <c r="B1241" i="1"/>
  <c r="D1241" i="1"/>
  <c r="E1241" i="1" s="1"/>
  <c r="F1241" i="1" s="1"/>
  <c r="G1242" i="1" s="1"/>
  <c r="R1240" i="1"/>
  <c r="S1240" i="1" s="1"/>
  <c r="K1241" i="1"/>
  <c r="L1241" i="1" s="1"/>
  <c r="M1241" i="1" s="1"/>
  <c r="N1241" i="1" s="1"/>
  <c r="U1241" i="1"/>
  <c r="T1241" i="1"/>
  <c r="H1241" i="1"/>
  <c r="I1240" i="1"/>
  <c r="O1240" i="1" s="1"/>
  <c r="C1228" i="1"/>
  <c r="Q1227" i="1"/>
  <c r="H1242" i="1" l="1"/>
  <c r="I1242" i="1" s="1"/>
  <c r="D1242" i="1"/>
  <c r="E1242" i="1" s="1"/>
  <c r="F1242" i="1" s="1"/>
  <c r="G1243" i="1" s="1"/>
  <c r="B1242" i="1"/>
  <c r="A1243" i="1"/>
  <c r="P1242" i="1"/>
  <c r="I1241" i="1"/>
  <c r="O1241" i="1" s="1"/>
  <c r="K1242" i="1"/>
  <c r="L1242" i="1" s="1"/>
  <c r="M1242" i="1" s="1"/>
  <c r="N1242" i="1" s="1"/>
  <c r="T1242" i="1"/>
  <c r="R1241" i="1"/>
  <c r="S1241" i="1" s="1"/>
  <c r="U1242" i="1"/>
  <c r="C1229" i="1"/>
  <c r="Q1228" i="1"/>
  <c r="O1242" i="1" l="1"/>
  <c r="T1243" i="1"/>
  <c r="R1242" i="1"/>
  <c r="S1242" i="1" s="1"/>
  <c r="U1243" i="1"/>
  <c r="K1243" i="1"/>
  <c r="L1243" i="1" s="1"/>
  <c r="M1243" i="1" s="1"/>
  <c r="N1243" i="1" s="1"/>
  <c r="H1243" i="1"/>
  <c r="I1243" i="1" s="1"/>
  <c r="A1244" i="1"/>
  <c r="D1243" i="1"/>
  <c r="E1243" i="1" s="1"/>
  <c r="F1243" i="1" s="1"/>
  <c r="G1244" i="1" s="1"/>
  <c r="B1243" i="1"/>
  <c r="P1243" i="1"/>
  <c r="C1230" i="1"/>
  <c r="Q1229" i="1"/>
  <c r="O1243" i="1" l="1"/>
  <c r="T1244" i="1"/>
  <c r="U1244" i="1"/>
  <c r="R1243" i="1"/>
  <c r="S1243" i="1" s="1"/>
  <c r="K1244" i="1"/>
  <c r="L1244" i="1" s="1"/>
  <c r="M1244" i="1" s="1"/>
  <c r="N1244" i="1" s="1"/>
  <c r="D1244" i="1"/>
  <c r="E1244" i="1" s="1"/>
  <c r="F1244" i="1" s="1"/>
  <c r="G1245" i="1" s="1"/>
  <c r="A1245" i="1"/>
  <c r="B1244" i="1"/>
  <c r="P1244" i="1"/>
  <c r="H1244" i="1"/>
  <c r="C1231" i="1"/>
  <c r="Q1230" i="1"/>
  <c r="A1246" i="1" l="1"/>
  <c r="D1245" i="1"/>
  <c r="E1245" i="1" s="1"/>
  <c r="F1245" i="1" s="1"/>
  <c r="G1246" i="1" s="1"/>
  <c r="B1245" i="1"/>
  <c r="P1245" i="1"/>
  <c r="H1245" i="1"/>
  <c r="I1245" i="1" s="1"/>
  <c r="T1245" i="1"/>
  <c r="U1245" i="1"/>
  <c r="R1244" i="1"/>
  <c r="S1244" i="1" s="1"/>
  <c r="K1245" i="1"/>
  <c r="L1245" i="1" s="1"/>
  <c r="M1245" i="1" s="1"/>
  <c r="N1245" i="1" s="1"/>
  <c r="I1244" i="1"/>
  <c r="O1244" i="1" s="1"/>
  <c r="C1232" i="1"/>
  <c r="Q1231" i="1"/>
  <c r="O1245" i="1" l="1"/>
  <c r="U1246" i="1"/>
  <c r="R1245" i="1"/>
  <c r="S1245" i="1" s="1"/>
  <c r="T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C1233" i="1"/>
  <c r="Q1232" i="1"/>
  <c r="U1247" i="1" l="1"/>
  <c r="K1247" i="1"/>
  <c r="L1247" i="1" s="1"/>
  <c r="M1247" i="1" s="1"/>
  <c r="N1247" i="1" s="1"/>
  <c r="T1247" i="1"/>
  <c r="R1246" i="1"/>
  <c r="S1246" i="1" s="1"/>
  <c r="O1246" i="1"/>
  <c r="H1247" i="1"/>
  <c r="B1247" i="1"/>
  <c r="P1247" i="1"/>
  <c r="D1247" i="1"/>
  <c r="E1247" i="1" s="1"/>
  <c r="F1247" i="1" s="1"/>
  <c r="G1248" i="1" s="1"/>
  <c r="A1248" i="1"/>
  <c r="C1234" i="1"/>
  <c r="Q1233" i="1"/>
  <c r="U1248" i="1" l="1"/>
  <c r="R1247" i="1"/>
  <c r="S1247" i="1" s="1"/>
  <c r="K1248" i="1"/>
  <c r="L1248" i="1" s="1"/>
  <c r="M1248" i="1" s="1"/>
  <c r="N1248" i="1" s="1"/>
  <c r="T1248" i="1"/>
  <c r="A1249" i="1"/>
  <c r="P1248" i="1"/>
  <c r="D1248" i="1"/>
  <c r="E1248" i="1" s="1"/>
  <c r="F1248" i="1" s="1"/>
  <c r="G1249" i="1" s="1"/>
  <c r="B1248" i="1"/>
  <c r="H1248" i="1"/>
  <c r="I1248" i="1" s="1"/>
  <c r="I1247" i="1"/>
  <c r="O1247" i="1" s="1"/>
  <c r="C1235" i="1"/>
  <c r="Q1234" i="1"/>
  <c r="U1249" i="1" l="1"/>
  <c r="K1249" i="1"/>
  <c r="L1249" i="1" s="1"/>
  <c r="M1249" i="1" s="1"/>
  <c r="N1249" i="1" s="1"/>
  <c r="T1249" i="1"/>
  <c r="R1248" i="1"/>
  <c r="S1248" i="1" s="1"/>
  <c r="O1248" i="1"/>
  <c r="P1249" i="1"/>
  <c r="D1249" i="1"/>
  <c r="E1249" i="1" s="1"/>
  <c r="F1249" i="1" s="1"/>
  <c r="G1250" i="1" s="1"/>
  <c r="A1250" i="1"/>
  <c r="B1249" i="1"/>
  <c r="H1249" i="1"/>
  <c r="C1236" i="1"/>
  <c r="Q1235" i="1"/>
  <c r="T1250" i="1" l="1"/>
  <c r="U1250" i="1"/>
  <c r="K1250" i="1"/>
  <c r="L1250" i="1" s="1"/>
  <c r="M1250" i="1" s="1"/>
  <c r="N1250" i="1" s="1"/>
  <c r="R1249" i="1"/>
  <c r="S1249" i="1" s="1"/>
  <c r="H1250" i="1"/>
  <c r="P1250" i="1"/>
  <c r="A1251" i="1"/>
  <c r="D1250" i="1"/>
  <c r="E1250" i="1" s="1"/>
  <c r="F1250" i="1" s="1"/>
  <c r="G1251" i="1" s="1"/>
  <c r="B1250" i="1"/>
  <c r="I1249" i="1"/>
  <c r="O1249" i="1" s="1"/>
  <c r="C1237" i="1"/>
  <c r="Q1236" i="1"/>
  <c r="P1251" i="1" l="1"/>
  <c r="A1252" i="1"/>
  <c r="D1251" i="1"/>
  <c r="E1251" i="1" s="1"/>
  <c r="F1251" i="1" s="1"/>
  <c r="G1252" i="1" s="1"/>
  <c r="B1251" i="1"/>
  <c r="T1251" i="1"/>
  <c r="U1251" i="1"/>
  <c r="R1250" i="1"/>
  <c r="S1250" i="1" s="1"/>
  <c r="K1251" i="1"/>
  <c r="L1251" i="1" s="1"/>
  <c r="M1251" i="1" s="1"/>
  <c r="N1251" i="1" s="1"/>
  <c r="H1251" i="1"/>
  <c r="I1250" i="1"/>
  <c r="O1250" i="1" s="1"/>
  <c r="C1238" i="1"/>
  <c r="Q1237" i="1"/>
  <c r="H1252" i="1" l="1"/>
  <c r="I1252" i="1" s="1"/>
  <c r="I1251" i="1"/>
  <c r="O1251" i="1" s="1"/>
  <c r="P1252" i="1"/>
  <c r="A1253" i="1"/>
  <c r="D1252" i="1"/>
  <c r="E1252" i="1" s="1"/>
  <c r="F1252" i="1" s="1"/>
  <c r="G1253" i="1" s="1"/>
  <c r="B1252" i="1"/>
  <c r="K1252" i="1"/>
  <c r="L1252" i="1" s="1"/>
  <c r="M1252" i="1" s="1"/>
  <c r="N1252" i="1" s="1"/>
  <c r="T1252" i="1"/>
  <c r="U1252" i="1"/>
  <c r="R1251" i="1"/>
  <c r="S1251" i="1" s="1"/>
  <c r="C1239" i="1"/>
  <c r="Q1238" i="1"/>
  <c r="H1253" i="1" l="1"/>
  <c r="I1253" i="1" s="1"/>
  <c r="O1252" i="1"/>
  <c r="T1253" i="1"/>
  <c r="K1253" i="1"/>
  <c r="L1253" i="1" s="1"/>
  <c r="M1253" i="1" s="1"/>
  <c r="N1253" i="1" s="1"/>
  <c r="U1253" i="1"/>
  <c r="R1252" i="1"/>
  <c r="S1252" i="1" s="1"/>
  <c r="A1254" i="1"/>
  <c r="D1253" i="1"/>
  <c r="E1253" i="1" s="1"/>
  <c r="F1253" i="1" s="1"/>
  <c r="G1254" i="1" s="1"/>
  <c r="B1253" i="1"/>
  <c r="P1253" i="1"/>
  <c r="C1240" i="1"/>
  <c r="Q1239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41" i="1"/>
  <c r="Q1240" i="1"/>
  <c r="H1255" i="1" l="1"/>
  <c r="I1255" i="1" s="1"/>
  <c r="I1254" i="1"/>
  <c r="O1254" i="1" s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O1255" i="1" l="1"/>
  <c r="U1256" i="1"/>
  <c r="R1255" i="1"/>
  <c r="S1255" i="1" s="1"/>
  <c r="K1256" i="1"/>
  <c r="L1256" i="1" s="1"/>
  <c r="M1256" i="1" s="1"/>
  <c r="N1256" i="1" s="1"/>
  <c r="T1256" i="1"/>
  <c r="P1256" i="1"/>
  <c r="D1256" i="1"/>
  <c r="E1256" i="1" s="1"/>
  <c r="F1256" i="1" s="1"/>
  <c r="G1257" i="1" s="1"/>
  <c r="B1256" i="1"/>
  <c r="A1257" i="1"/>
  <c r="H1256" i="1"/>
  <c r="I1256" i="1" s="1"/>
  <c r="C1243" i="1"/>
  <c r="Q1242" i="1"/>
  <c r="K1257" i="1" l="1"/>
  <c r="L1257" i="1" s="1"/>
  <c r="M1257" i="1" s="1"/>
  <c r="N1257" i="1" s="1"/>
  <c r="U1257" i="1"/>
  <c r="R1256" i="1"/>
  <c r="S1256" i="1" s="1"/>
  <c r="T1257" i="1"/>
  <c r="O1256" i="1"/>
  <c r="H1257" i="1"/>
  <c r="B1257" i="1"/>
  <c r="P1257" i="1"/>
  <c r="A1258" i="1"/>
  <c r="D1257" i="1"/>
  <c r="E1257" i="1" s="1"/>
  <c r="F1257" i="1" s="1"/>
  <c r="G1258" i="1" s="1"/>
  <c r="C1244" i="1"/>
  <c r="Q1243" i="1"/>
  <c r="H1258" i="1" l="1"/>
  <c r="I1258" i="1" s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I1257" i="1"/>
  <c r="O1257" i="1" s="1"/>
  <c r="C1245" i="1"/>
  <c r="Q1244" i="1"/>
  <c r="O1258" i="1" l="1"/>
  <c r="T1259" i="1"/>
  <c r="K1259" i="1"/>
  <c r="L1259" i="1" s="1"/>
  <c r="M1259" i="1" s="1"/>
  <c r="N1259" i="1" s="1"/>
  <c r="U1259" i="1"/>
  <c r="R1258" i="1"/>
  <c r="S1258" i="1" s="1"/>
  <c r="P1259" i="1"/>
  <c r="A1260" i="1"/>
  <c r="D1259" i="1"/>
  <c r="E1259" i="1" s="1"/>
  <c r="F1259" i="1" s="1"/>
  <c r="G1260" i="1" s="1"/>
  <c r="B1259" i="1"/>
  <c r="H1259" i="1"/>
  <c r="I1259" i="1" s="1"/>
  <c r="C1246" i="1"/>
  <c r="Q1245" i="1"/>
  <c r="O1259" i="1" l="1"/>
  <c r="T1260" i="1"/>
  <c r="K1260" i="1"/>
  <c r="L1260" i="1" s="1"/>
  <c r="M1260" i="1" s="1"/>
  <c r="N1260" i="1" s="1"/>
  <c r="R1259" i="1"/>
  <c r="U1260" i="1"/>
  <c r="D1260" i="1"/>
  <c r="E1260" i="1" s="1"/>
  <c r="F1260" i="1" s="1"/>
  <c r="G1261" i="1" s="1"/>
  <c r="A1261" i="1"/>
  <c r="B1260" i="1"/>
  <c r="P1260" i="1"/>
  <c r="H1260" i="1"/>
  <c r="I1260" i="1" s="1"/>
  <c r="C1247" i="1"/>
  <c r="Q1246" i="1"/>
  <c r="P1261" i="1" l="1"/>
  <c r="A1262" i="1"/>
  <c r="D1261" i="1"/>
  <c r="E1261" i="1" s="1"/>
  <c r="F1261" i="1" s="1"/>
  <c r="G1262" i="1" s="1"/>
  <c r="B1261" i="1"/>
  <c r="O1260" i="1"/>
  <c r="T1261" i="1"/>
  <c r="R1260" i="1"/>
  <c r="S1260" i="1" s="1"/>
  <c r="U1261" i="1"/>
  <c r="K1261" i="1"/>
  <c r="L1261" i="1" s="1"/>
  <c r="M1261" i="1" s="1"/>
  <c r="N1261" i="1" s="1"/>
  <c r="H1261" i="1"/>
  <c r="C1248" i="1"/>
  <c r="Q1247" i="1"/>
  <c r="H1262" i="1" l="1"/>
  <c r="I1262" i="1" s="1"/>
  <c r="I1261" i="1"/>
  <c r="O1261" i="1" s="1"/>
  <c r="D1262" i="1"/>
  <c r="E1262" i="1" s="1"/>
  <c r="F1262" i="1" s="1"/>
  <c r="G1263" i="1" s="1"/>
  <c r="B1262" i="1"/>
  <c r="A1263" i="1"/>
  <c r="P1262" i="1"/>
  <c r="T1262" i="1"/>
  <c r="K1262" i="1"/>
  <c r="L1262" i="1" s="1"/>
  <c r="M1262" i="1" s="1"/>
  <c r="N1262" i="1" s="1"/>
  <c r="R1261" i="1"/>
  <c r="U1262" i="1"/>
  <c r="C1249" i="1"/>
  <c r="Q1248" i="1"/>
  <c r="O1262" i="1" l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E1263" i="1" s="1"/>
  <c r="F1263" i="1" s="1"/>
  <c r="G1264" i="1" s="1"/>
  <c r="P1263" i="1"/>
  <c r="H1263" i="1"/>
  <c r="I1263" i="1" s="1"/>
  <c r="C1250" i="1"/>
  <c r="Q1249" i="1"/>
  <c r="B1264" i="1" l="1"/>
  <c r="P1264" i="1"/>
  <c r="A1265" i="1"/>
  <c r="D1264" i="1"/>
  <c r="E1264" i="1" s="1"/>
  <c r="F1264" i="1" s="1"/>
  <c r="G1265" i="1" s="1"/>
  <c r="O1263" i="1"/>
  <c r="H1264" i="1"/>
  <c r="U1264" i="1"/>
  <c r="R1263" i="1"/>
  <c r="S1263" i="1" s="1"/>
  <c r="T1264" i="1"/>
  <c r="K1264" i="1"/>
  <c r="L1264" i="1" s="1"/>
  <c r="M1264" i="1" s="1"/>
  <c r="N1264" i="1" s="1"/>
  <c r="C1251" i="1"/>
  <c r="Q1250" i="1"/>
  <c r="H1265" i="1" l="1"/>
  <c r="I1265" i="1" s="1"/>
  <c r="I1264" i="1"/>
  <c r="O1264" i="1" s="1"/>
  <c r="D1265" i="1"/>
  <c r="E1265" i="1" s="1"/>
  <c r="F1265" i="1" s="1"/>
  <c r="G1266" i="1" s="1"/>
  <c r="P1265" i="1"/>
  <c r="A1266" i="1"/>
  <c r="B1265" i="1"/>
  <c r="R1264" i="1"/>
  <c r="S1264" i="1" s="1"/>
  <c r="U1265" i="1"/>
  <c r="T1265" i="1"/>
  <c r="K1265" i="1"/>
  <c r="L1265" i="1" s="1"/>
  <c r="M1265" i="1" s="1"/>
  <c r="N1265" i="1" s="1"/>
  <c r="C1252" i="1"/>
  <c r="Q1251" i="1"/>
  <c r="O1265" i="1" l="1"/>
  <c r="P1266" i="1"/>
  <c r="A1267" i="1"/>
  <c r="D1266" i="1"/>
  <c r="E1266" i="1" s="1"/>
  <c r="F1266" i="1" s="1"/>
  <c r="G1267" i="1" s="1"/>
  <c r="B1266" i="1"/>
  <c r="R1265" i="1"/>
  <c r="S1265" i="1" s="1"/>
  <c r="T1266" i="1"/>
  <c r="U1266" i="1"/>
  <c r="K1266" i="1"/>
  <c r="L1266" i="1" s="1"/>
  <c r="M1266" i="1" s="1"/>
  <c r="N1266" i="1" s="1"/>
  <c r="H1266" i="1"/>
  <c r="C1253" i="1"/>
  <c r="Q1252" i="1"/>
  <c r="H1267" i="1" l="1"/>
  <c r="I1267" i="1" s="1"/>
  <c r="B1267" i="1"/>
  <c r="D1267" i="1"/>
  <c r="E1267" i="1" s="1"/>
  <c r="F1267" i="1" s="1"/>
  <c r="P1267" i="1"/>
  <c r="R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C1254" i="1"/>
  <c r="Q1253" i="1"/>
  <c r="O1267" i="1" l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<sst xmlns="http://schemas.openxmlformats.org/spreadsheetml/2006/main" count="163" uniqueCount="67">
  <si>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</si>
  <si>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</si>
  <si>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</si>
  <si>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</si>
  <si>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</si>
  <si>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</si>
  <si>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</si>
  <si>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</si>
  <si>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</si>
  <si>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</si>
  <si>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</si>
  <si>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</si>
  <si>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</si>
  <si>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</si>
  <si>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</si>
  <si>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</si>
  <si>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</si>
  <si>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</si>
  <si>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</si>
  <si>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</si>
  <si>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</si>
  <si>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</si>
  <si>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</si>
  <si>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</si>
  <si>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</si>
  <si>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</si>
  <si>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</si>
  <si>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</si>
  <si>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</si>
  <si>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</si>
  <si>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</si>
  <si>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</si>
  <si>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</si>
  <si>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</si>
  <si>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</si>
  <si>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</si>
  <si>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</si>
  <si>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</si>
  <si>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</si>
  <si>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</si>
  <si>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</si>
  <si>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</si>
  <si>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</si>
  <si>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</si>
  <si>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</si>
  <si>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</si>
  <si>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</si>
  <si>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</si>
  <si>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</si>
  <si>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</si>
  <si>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</si>
  <si>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</si>
  <si>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</si>
  <si>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</si>
  <si>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</si>
  <si>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</si>
  <si>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</si>
  <si>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</si>
  <si>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</si>
  <si>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</si>
  <si>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</si>
  <si>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WALTER YUKIO HORITA - CPR-F - 20/2021 - R$ 18.000.000,00</t>
  </si>
  <si>
    <t>DI + 4,45% (base 252)</t>
  </si>
  <si>
    <t>CPRF 20/2021</t>
  </si>
  <si>
    <t>WALTER HORITA</t>
  </si>
  <si>
    <t>21L00258250</t>
  </si>
  <si>
    <t>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</si>
</sst>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66</v>
      </c>
      <c r="B2" s="79" t="s">
        <v>61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65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64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4.4499999999999998E-2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18000000</v>
      </c>
      <c r="C12" s="131">
        <v>18000000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4.4499999999999998E-2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18000000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18005266.079999998</v>
      </c>
      <c r="C13" s="131">
        <f t="shared" ref="C13:C76" si="27">(C12-S12)</f>
        <v>18000000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4.4499999999999998E-2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5266.08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18000000</v>
      </c>
      <c r="Z13" s="139">
        <f t="shared" ref="Z13" si="40">NETWORKDAYS(X12,X13,W$160:W$444)-1</f>
        <v>9</v>
      </c>
      <c r="AA13" s="142">
        <f>TRUNC((ROUND(((1+AA$11)^(Z13/252)),9)-1)*Y12,8)</f>
        <v>28010.682000000001</v>
      </c>
      <c r="AB13" s="142">
        <f>TRUNC(Y12*AC13,8)</f>
        <v>0</v>
      </c>
      <c r="AC13" s="140">
        <v>0</v>
      </c>
      <c r="AD13" s="142">
        <f t="shared" ref="AD13" si="41">(AA13+AB13)</f>
        <v>28010.682000000001</v>
      </c>
      <c r="AE13" s="135">
        <f t="shared" ref="AE13:AE72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18010533.77999999</v>
      </c>
      <c r="C14" s="7">
        <f t="shared" si="27"/>
        <v>18000000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4.4499999999999998E-2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10533.77999999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18000000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71669.519999990007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71669.519999990007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18018915.804000001</v>
      </c>
      <c r="C15" s="7">
        <f t="shared" si="27"/>
        <v>18000000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4.4499999999999998E-2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1.000172786</v>
      </c>
      <c r="O15" s="12">
        <f t="shared" ca="1" si="34"/>
        <v>1.001050878</v>
      </c>
      <c r="P15" s="17">
        <f t="shared" ref="P15:P78" si="55">IF(VLOOKUP(A15,X$12:AE$150,8)=VLOOKUP(A14,X$12:AE$150,8),0,VLOOKUP(A15,X$12:AE$150,8))</f>
        <v>0</v>
      </c>
      <c r="Q15" s="14">
        <f t="shared" ca="1" si="23"/>
        <v>18915.804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18000000</v>
      </c>
      <c r="Z15" s="139">
        <f t="shared" si="48"/>
        <v>22</v>
      </c>
      <c r="AA15" s="142">
        <f t="shared" si="49"/>
        <v>68547.528000000006</v>
      </c>
      <c r="AB15" s="142">
        <f t="shared" si="50"/>
        <v>0</v>
      </c>
      <c r="AC15" s="140">
        <v>0</v>
      </c>
      <c r="AD15" s="142">
        <f t="shared" si="51"/>
        <v>68547.528000000006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18027301.625999998</v>
      </c>
      <c r="C16" s="7">
        <f t="shared" si="27"/>
        <v>18000000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4.4499999999999998E-2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1.0003456019999999</v>
      </c>
      <c r="O16" s="12">
        <f t="shared" ca="1" si="34"/>
        <v>1.0015167570000001</v>
      </c>
      <c r="P16" s="17">
        <f t="shared" si="55"/>
        <v>0</v>
      </c>
      <c r="Q16" s="14">
        <f t="shared" ca="1" si="23"/>
        <v>27301.626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18000000</v>
      </c>
      <c r="Z16" s="139">
        <f t="shared" si="48"/>
        <v>18</v>
      </c>
      <c r="AA16" s="142">
        <f t="shared" si="49"/>
        <v>56064.942000000003</v>
      </c>
      <c r="AB16" s="142">
        <f t="shared" si="50"/>
        <v>0</v>
      </c>
      <c r="AC16" s="140">
        <v>0</v>
      </c>
      <c r="AD16" s="142">
        <f t="shared" si="51"/>
        <v>56064.942000000003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18035691.588</v>
      </c>
      <c r="C17" s="7">
        <f t="shared" si="27"/>
        <v>18000000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4.4499999999999998E-2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1.0005184469999999</v>
      </c>
      <c r="O17" s="12">
        <f t="shared" ca="1" si="34"/>
        <v>1.0019828660000001</v>
      </c>
      <c r="P17" s="17">
        <f t="shared" si="55"/>
        <v>0</v>
      </c>
      <c r="Q17" s="14">
        <f t="shared" ca="1" si="23"/>
        <v>35691.588000000003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18000000</v>
      </c>
      <c r="Z17" s="139">
        <f t="shared" si="48"/>
        <v>21</v>
      </c>
      <c r="AA17" s="142">
        <f t="shared" si="49"/>
        <v>65426.076000000001</v>
      </c>
      <c r="AB17" s="142">
        <f t="shared" si="50"/>
        <v>0</v>
      </c>
      <c r="AC17" s="140">
        <v>0</v>
      </c>
      <c r="AD17" s="142">
        <f t="shared" si="51"/>
        <v>65426.076000000001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18045076.050000001</v>
      </c>
      <c r="C18" s="7">
        <f t="shared" si="27"/>
        <v>18000000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4.4499999999999998E-2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1.0006913230000001</v>
      </c>
      <c r="O18" s="12">
        <f t="shared" ca="1" si="34"/>
        <v>1.002504225</v>
      </c>
      <c r="P18" s="17">
        <f t="shared" si="55"/>
        <v>0</v>
      </c>
      <c r="Q18" s="14">
        <f t="shared" ca="1" si="23"/>
        <v>45076.05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18000000</v>
      </c>
      <c r="Z18" s="139">
        <f t="shared" si="48"/>
        <v>21</v>
      </c>
      <c r="AA18" s="142">
        <f t="shared" si="49"/>
        <v>65426.076000000001</v>
      </c>
      <c r="AB18" s="142">
        <f t="shared" si="50"/>
        <v>0</v>
      </c>
      <c r="AC18" s="140">
        <v>0</v>
      </c>
      <c r="AD18" s="142">
        <f t="shared" si="51"/>
        <v>65426.076000000001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18054465.569999989</v>
      </c>
      <c r="C19" s="7">
        <f t="shared" si="27"/>
        <v>18000000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4.4499999999999998E-2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1.000864228</v>
      </c>
      <c r="O19" s="12">
        <f t="shared" ca="1" si="34"/>
        <v>1.0030258649999999</v>
      </c>
      <c r="P19" s="17">
        <f t="shared" si="55"/>
        <v>0</v>
      </c>
      <c r="Q19" s="14">
        <f t="shared" ca="1" si="23"/>
        <v>54465.569999990003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18000000</v>
      </c>
      <c r="Z19" s="139">
        <f t="shared" si="48"/>
        <v>20</v>
      </c>
      <c r="AA19" s="142">
        <f t="shared" si="49"/>
        <v>62305.163999999997</v>
      </c>
      <c r="AB19" s="142">
        <f t="shared" si="50"/>
        <v>0</v>
      </c>
      <c r="AC19" s="140">
        <v>0</v>
      </c>
      <c r="AD19" s="142">
        <f t="shared" si="51"/>
        <v>62305.163999999997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18063859.949999992</v>
      </c>
      <c r="C20" s="7">
        <f t="shared" si="27"/>
        <v>18000000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4.4499999999999998E-2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1.001037164</v>
      </c>
      <c r="O20" s="12">
        <f t="shared" ca="1" si="34"/>
        <v>1.0035477749999999</v>
      </c>
      <c r="P20" s="17">
        <f t="shared" si="55"/>
        <v>0</v>
      </c>
      <c r="Q20" s="14">
        <f t="shared" ca="1" si="23"/>
        <v>63859.94999999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18000000</v>
      </c>
      <c r="Z20" s="139">
        <f t="shared" si="48"/>
        <v>22</v>
      </c>
      <c r="AA20" s="142">
        <f t="shared" si="49"/>
        <v>68547.528000000006</v>
      </c>
      <c r="AB20" s="142">
        <f t="shared" si="50"/>
        <v>0</v>
      </c>
      <c r="AC20" s="140">
        <v>0</v>
      </c>
      <c r="AD20" s="142">
        <f t="shared" si="51"/>
        <v>68547.528000000006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18073259.388</v>
      </c>
      <c r="C21" s="7">
        <f t="shared" si="27"/>
        <v>18000000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4.4499999999999998E-2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1.0012101289999999</v>
      </c>
      <c r="O21" s="12">
        <f t="shared" ca="1" si="34"/>
        <v>1.0040699660000001</v>
      </c>
      <c r="P21" s="17">
        <f t="shared" si="55"/>
        <v>0</v>
      </c>
      <c r="Q21" s="14">
        <f t="shared" ca="1" si="23"/>
        <v>73259.388000000006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18000000</v>
      </c>
      <c r="Z21" s="139">
        <f t="shared" si="48"/>
        <v>23</v>
      </c>
      <c r="AA21" s="142">
        <f t="shared" si="49"/>
        <v>71669.519999990007</v>
      </c>
      <c r="AB21" s="142">
        <f t="shared" si="50"/>
        <v>0</v>
      </c>
      <c r="AC21" s="140">
        <v>0</v>
      </c>
      <c r="AD21" s="142">
        <f t="shared" si="51"/>
        <v>71669.519999990007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18082663.506000001</v>
      </c>
      <c r="C22" s="7">
        <f t="shared" si="27"/>
        <v>18000000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4.4499999999999998E-2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1.001383124</v>
      </c>
      <c r="O22" s="12">
        <f t="shared" ca="1" si="34"/>
        <v>1.004592417</v>
      </c>
      <c r="P22" s="17">
        <f t="shared" si="55"/>
        <v>0</v>
      </c>
      <c r="Q22" s="14">
        <f t="shared" ca="1" si="23"/>
        <v>82663.505999999994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18000000</v>
      </c>
      <c r="Z22" s="139">
        <f t="shared" si="48"/>
        <v>20</v>
      </c>
      <c r="AA22" s="142">
        <f t="shared" si="49"/>
        <v>62305.163999999997</v>
      </c>
      <c r="AB22" s="142">
        <f t="shared" si="50"/>
        <v>0</v>
      </c>
      <c r="AC22" s="140">
        <v>0</v>
      </c>
      <c r="AD22" s="142">
        <f t="shared" si="51"/>
        <v>62305.163999999997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18092072.501999989</v>
      </c>
      <c r="C23" s="7">
        <f t="shared" si="27"/>
        <v>18000000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4.4499999999999998E-2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1.001556149</v>
      </c>
      <c r="O23" s="12">
        <f t="shared" ca="1" si="34"/>
        <v>1.0051151389999999</v>
      </c>
      <c r="P23" s="17">
        <f t="shared" si="55"/>
        <v>1</v>
      </c>
      <c r="Q23" s="14">
        <f t="shared" ca="1" si="23"/>
        <v>92072.501999989996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18000000</v>
      </c>
      <c r="Z23" s="139">
        <f t="shared" si="48"/>
        <v>21</v>
      </c>
      <c r="AA23" s="142">
        <f t="shared" si="49"/>
        <v>65426.076000000001</v>
      </c>
      <c r="AB23" s="142">
        <f t="shared" si="50"/>
        <v>0</v>
      </c>
      <c r="AC23" s="140">
        <v>0</v>
      </c>
      <c r="AD23" s="142">
        <f t="shared" si="51"/>
        <v>65426.076000000001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18009366.047999989</v>
      </c>
      <c r="C24" s="7">
        <f t="shared" si="27"/>
        <v>18000000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4.4499999999999998E-2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1.000172786</v>
      </c>
      <c r="O24" s="12">
        <f t="shared" ca="1" si="34"/>
        <v>1.0005203359999999</v>
      </c>
      <c r="P24" s="17">
        <f t="shared" si="55"/>
        <v>0</v>
      </c>
      <c r="Q24" s="14">
        <f t="shared" ca="1" si="23"/>
        <v>9366.0479999899999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14400000</v>
      </c>
      <c r="Z24" s="139">
        <f t="shared" si="48"/>
        <v>20</v>
      </c>
      <c r="AA24" s="142">
        <f t="shared" si="49"/>
        <v>62305.163999999997</v>
      </c>
      <c r="AB24" s="142">
        <f t="shared" si="50"/>
        <v>3600000</v>
      </c>
      <c r="AC24" s="140">
        <v>0.2</v>
      </c>
      <c r="AD24" s="142">
        <f t="shared" si="51"/>
        <v>3662305.1639999999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18018736.955999989</v>
      </c>
      <c r="C25" s="7">
        <f t="shared" si="27"/>
        <v>18000000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4.4499999999999998E-2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1.0003456019999999</v>
      </c>
      <c r="O25" s="12">
        <f t="shared" ca="1" si="34"/>
        <v>1.0010409419999999</v>
      </c>
      <c r="P25" s="17">
        <f t="shared" si="55"/>
        <v>0</v>
      </c>
      <c r="Q25" s="14">
        <f t="shared" ca="1" si="23"/>
        <v>18736.955999990001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14400000</v>
      </c>
      <c r="Z25" s="139">
        <f t="shared" si="48"/>
        <v>21</v>
      </c>
      <c r="AA25" s="142">
        <f t="shared" si="49"/>
        <v>52340.860800000002</v>
      </c>
      <c r="AB25" s="142">
        <f t="shared" si="50"/>
        <v>0</v>
      </c>
      <c r="AC25" s="140">
        <v>0</v>
      </c>
      <c r="AD25" s="142">
        <f t="shared" si="51"/>
        <v>52340.860800000002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18028112.723999999</v>
      </c>
      <c r="C26" s="7">
        <f t="shared" si="27"/>
        <v>18000000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4.4499999999999998E-2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1.0005184469999999</v>
      </c>
      <c r="O26" s="12">
        <f t="shared" ca="1" si="34"/>
        <v>1.0015618180000001</v>
      </c>
      <c r="P26" s="17">
        <f t="shared" si="55"/>
        <v>0</v>
      </c>
      <c r="Q26" s="14">
        <f t="shared" ca="1" si="23"/>
        <v>28112.723999999998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14400000</v>
      </c>
      <c r="Z26" s="139">
        <f t="shared" si="48"/>
        <v>23</v>
      </c>
      <c r="AA26" s="142">
        <f t="shared" si="49"/>
        <v>57335.615999989997</v>
      </c>
      <c r="AB26" s="142">
        <f t="shared" si="50"/>
        <v>0</v>
      </c>
      <c r="AC26" s="140">
        <v>0</v>
      </c>
      <c r="AD26" s="142">
        <f t="shared" si="51"/>
        <v>57335.615999989997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18037493.351999991</v>
      </c>
      <c r="C27" s="7">
        <f t="shared" si="27"/>
        <v>18000000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4.4499999999999998E-2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1.0006913230000001</v>
      </c>
      <c r="O27" s="12">
        <f t="shared" ca="1" si="34"/>
        <v>1.002082964</v>
      </c>
      <c r="P27" s="17">
        <f t="shared" si="55"/>
        <v>0</v>
      </c>
      <c r="Q27" s="14">
        <f t="shared" ca="1" si="23"/>
        <v>37493.351999990002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14400000</v>
      </c>
      <c r="Z27" s="139">
        <f t="shared" si="48"/>
        <v>21</v>
      </c>
      <c r="AA27" s="142">
        <f t="shared" si="49"/>
        <v>52340.860800000002</v>
      </c>
      <c r="AB27" s="142">
        <f t="shared" si="50"/>
        <v>0</v>
      </c>
      <c r="AC27" s="140">
        <v>0</v>
      </c>
      <c r="AD27" s="142">
        <f t="shared" si="51"/>
        <v>52340.860800000002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18046879.037999991</v>
      </c>
      <c r="C28" s="7">
        <f t="shared" si="27"/>
        <v>18000000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4.4499999999999998E-2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1.000864228</v>
      </c>
      <c r="O28" s="12">
        <f t="shared" ca="1" si="34"/>
        <v>1.002604391</v>
      </c>
      <c r="P28" s="17">
        <f t="shared" si="55"/>
        <v>0</v>
      </c>
      <c r="Q28" s="14">
        <f t="shared" ca="1" si="23"/>
        <v>46879.037999990003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14400000</v>
      </c>
      <c r="Z28" s="139">
        <f t="shared" si="48"/>
        <v>18</v>
      </c>
      <c r="AA28" s="142">
        <f t="shared" si="49"/>
        <v>44851.953600000001</v>
      </c>
      <c r="AB28" s="142">
        <f t="shared" si="50"/>
        <v>0</v>
      </c>
      <c r="AC28" s="140">
        <v>0</v>
      </c>
      <c r="AD28" s="142">
        <f t="shared" si="51"/>
        <v>44851.953600000001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18056269.403999992</v>
      </c>
      <c r="C29" s="7">
        <f t="shared" si="27"/>
        <v>18000000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4.4499999999999998E-2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1.001037164</v>
      </c>
      <c r="O29" s="12">
        <f t="shared" ca="1" si="34"/>
        <v>1.003126078</v>
      </c>
      <c r="P29" s="17">
        <f t="shared" si="55"/>
        <v>0</v>
      </c>
      <c r="Q29" s="14">
        <f t="shared" ca="1" si="23"/>
        <v>56269.403999989998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14400000</v>
      </c>
      <c r="Z29" s="139">
        <f t="shared" si="48"/>
        <v>22</v>
      </c>
      <c r="AA29" s="142">
        <f t="shared" si="49"/>
        <v>54838.022400000002</v>
      </c>
      <c r="AB29" s="142">
        <f t="shared" si="50"/>
        <v>0</v>
      </c>
      <c r="AC29" s="140">
        <v>0</v>
      </c>
      <c r="AD29" s="142">
        <f t="shared" si="51"/>
        <v>54838.022400000002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18065664.82799999</v>
      </c>
      <c r="C30" s="7">
        <f t="shared" si="27"/>
        <v>18000000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4.4499999999999998E-2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1.0012101289999999</v>
      </c>
      <c r="O30" s="12">
        <f t="shared" ca="1" si="34"/>
        <v>1.0036480459999999</v>
      </c>
      <c r="P30" s="17">
        <f t="shared" si="55"/>
        <v>0</v>
      </c>
      <c r="Q30" s="14">
        <f t="shared" ca="1" si="23"/>
        <v>65664.827999989997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14400000</v>
      </c>
      <c r="Z30" s="139">
        <f t="shared" si="48"/>
        <v>20</v>
      </c>
      <c r="AA30" s="142">
        <f t="shared" si="49"/>
        <v>49844.131200000003</v>
      </c>
      <c r="AB30" s="142">
        <f t="shared" si="50"/>
        <v>0</v>
      </c>
      <c r="AC30" s="140">
        <v>0</v>
      </c>
      <c r="AD30" s="142">
        <f t="shared" si="51"/>
        <v>49844.131200000003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18075064.932</v>
      </c>
      <c r="C31" s="7">
        <f t="shared" si="27"/>
        <v>18000000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4.4499999999999998E-2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1.001383124</v>
      </c>
      <c r="O31" s="12">
        <f t="shared" ca="1" si="34"/>
        <v>1.004170274</v>
      </c>
      <c r="P31" s="17">
        <f t="shared" si="55"/>
        <v>0</v>
      </c>
      <c r="Q31" s="14">
        <f t="shared" ca="1" si="23"/>
        <v>75064.932000000001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14400000</v>
      </c>
      <c r="Z31" s="139">
        <f t="shared" si="48"/>
        <v>20</v>
      </c>
      <c r="AA31" s="142">
        <f t="shared" si="49"/>
        <v>49844.131200000003</v>
      </c>
      <c r="AB31" s="142">
        <f t="shared" si="50"/>
        <v>0</v>
      </c>
      <c r="AC31" s="140">
        <v>0</v>
      </c>
      <c r="AD31" s="142">
        <f t="shared" si="51"/>
        <v>49844.131200000003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18084470.076000001</v>
      </c>
      <c r="C32" s="7">
        <f t="shared" si="27"/>
        <v>18000000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4.4499999999999998E-2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1.001556149</v>
      </c>
      <c r="O32" s="12">
        <f t="shared" ca="1" si="34"/>
        <v>1.004692782</v>
      </c>
      <c r="P32" s="17">
        <f t="shared" si="55"/>
        <v>0</v>
      </c>
      <c r="Q32" s="14">
        <f t="shared" ca="1" si="23"/>
        <v>84470.076000000001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14400000</v>
      </c>
      <c r="Z32" s="139">
        <f t="shared" si="48"/>
        <v>22</v>
      </c>
      <c r="AA32" s="142">
        <f t="shared" si="49"/>
        <v>54838.022400000002</v>
      </c>
      <c r="AB32" s="142">
        <f t="shared" si="50"/>
        <v>0</v>
      </c>
      <c r="AC32" s="140">
        <v>0</v>
      </c>
      <c r="AD32" s="142">
        <f t="shared" si="51"/>
        <v>54838.022400000002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18093880.116</v>
      </c>
      <c r="C33" s="7">
        <f t="shared" si="27"/>
        <v>18000000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4.4499999999999998E-2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1.0017292040000001</v>
      </c>
      <c r="O33" s="12">
        <f t="shared" ca="1" si="34"/>
        <v>1.0052155620000001</v>
      </c>
      <c r="P33" s="17">
        <f t="shared" si="55"/>
        <v>0</v>
      </c>
      <c r="Q33" s="14">
        <f t="shared" ca="1" si="23"/>
        <v>93880.115999999995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14400000</v>
      </c>
      <c r="Z33" s="139">
        <f t="shared" si="48"/>
        <v>22</v>
      </c>
      <c r="AA33" s="142">
        <f t="shared" si="49"/>
        <v>54838.022400000002</v>
      </c>
      <c r="AB33" s="142">
        <f t="shared" si="50"/>
        <v>0</v>
      </c>
      <c r="AC33" s="140">
        <v>0</v>
      </c>
      <c r="AD33" s="142">
        <f t="shared" si="51"/>
        <v>54838.022400000002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18103295.015999999</v>
      </c>
      <c r="C34" s="7">
        <f t="shared" si="27"/>
        <v>18000000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4.4499999999999998E-2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1.0019022879999999</v>
      </c>
      <c r="O34" s="12">
        <f t="shared" ca="1" si="34"/>
        <v>1.005738612</v>
      </c>
      <c r="P34" s="17">
        <f t="shared" si="55"/>
        <v>0</v>
      </c>
      <c r="Q34" s="14">
        <f t="shared" ca="1" si="23"/>
        <v>103295.016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14400000</v>
      </c>
      <c r="Z34" s="139">
        <f t="shared" si="48"/>
        <v>21</v>
      </c>
      <c r="AA34" s="142">
        <f t="shared" si="49"/>
        <v>52340.860800000002</v>
      </c>
      <c r="AB34" s="142">
        <f t="shared" si="50"/>
        <v>0</v>
      </c>
      <c r="AC34" s="140">
        <v>0</v>
      </c>
      <c r="AD34" s="142">
        <f t="shared" si="51"/>
        <v>52340.860800000002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18112714.811999999</v>
      </c>
      <c r="C35" s="7">
        <f t="shared" si="27"/>
        <v>18000000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4.4499999999999998E-2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1.0020754030000001</v>
      </c>
      <c r="O35" s="12">
        <f t="shared" ca="1" si="34"/>
        <v>1.0062619340000001</v>
      </c>
      <c r="P35" s="17">
        <f t="shared" si="55"/>
        <v>0</v>
      </c>
      <c r="Q35" s="14">
        <f t="shared" ca="1" si="23"/>
        <v>112714.81200000001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14400000</v>
      </c>
      <c r="Z35" s="139">
        <f t="shared" si="48"/>
        <v>21</v>
      </c>
      <c r="AA35" s="142">
        <f t="shared" si="49"/>
        <v>52340.860800000002</v>
      </c>
      <c r="AB35" s="142">
        <f t="shared" si="50"/>
        <v>0</v>
      </c>
      <c r="AC35" s="140">
        <v>0</v>
      </c>
      <c r="AD35" s="142">
        <f t="shared" si="51"/>
        <v>52340.860800000002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18122139.48599999</v>
      </c>
      <c r="C36" s="7">
        <f t="shared" si="27"/>
        <v>18000000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4.4499999999999998E-2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1.0022485480000001</v>
      </c>
      <c r="O36" s="12">
        <f t="shared" ca="1" si="34"/>
        <v>1.0067855269999999</v>
      </c>
      <c r="P36" s="17">
        <f t="shared" si="55"/>
        <v>0</v>
      </c>
      <c r="Q36" s="14">
        <f t="shared" ca="1" si="23"/>
        <v>122139.48599999001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10800000</v>
      </c>
      <c r="Z36" s="139">
        <f t="shared" si="48"/>
        <v>19</v>
      </c>
      <c r="AA36" s="142">
        <f t="shared" si="49"/>
        <v>47347.833599999998</v>
      </c>
      <c r="AB36" s="142">
        <f t="shared" si="50"/>
        <v>3600000</v>
      </c>
      <c r="AC36" s="140">
        <v>0.25</v>
      </c>
      <c r="AD36" s="142">
        <f t="shared" si="51"/>
        <v>3647347.8336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18131569.02</v>
      </c>
      <c r="C37" s="7">
        <f t="shared" si="27"/>
        <v>18000000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4.4499999999999998E-2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1.002421722</v>
      </c>
      <c r="O37" s="12">
        <f t="shared" ca="1" si="34"/>
        <v>1.0073093900000001</v>
      </c>
      <c r="P37" s="17">
        <f t="shared" si="55"/>
        <v>0</v>
      </c>
      <c r="Q37" s="14">
        <f t="shared" ca="1" si="23"/>
        <v>131569.01999999999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10800000</v>
      </c>
      <c r="Z37" s="139">
        <f t="shared" si="48"/>
        <v>22</v>
      </c>
      <c r="AA37" s="142">
        <f t="shared" si="49"/>
        <v>41128.516799999998</v>
      </c>
      <c r="AB37" s="142">
        <f t="shared" si="50"/>
        <v>0</v>
      </c>
      <c r="AC37" s="140">
        <v>0</v>
      </c>
      <c r="AD37" s="142">
        <f t="shared" si="51"/>
        <v>41128.516799999998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18141003.647999991</v>
      </c>
      <c r="C38" s="7">
        <f t="shared" si="27"/>
        <v>18000000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4.4499999999999998E-2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1.0025949270000001</v>
      </c>
      <c r="O38" s="12">
        <f t="shared" ca="1" si="34"/>
        <v>1.0078335359999999</v>
      </c>
      <c r="P38" s="17">
        <f t="shared" si="55"/>
        <v>0</v>
      </c>
      <c r="Q38" s="14">
        <f t="shared" ca="1" si="23"/>
        <v>141003.64799999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10800000</v>
      </c>
      <c r="Z38" s="139">
        <f t="shared" si="48"/>
        <v>21</v>
      </c>
      <c r="AA38" s="142">
        <f t="shared" si="49"/>
        <v>39255.645600000003</v>
      </c>
      <c r="AB38" s="142">
        <f t="shared" si="50"/>
        <v>0</v>
      </c>
      <c r="AC38" s="140">
        <v>0</v>
      </c>
      <c r="AD38" s="142">
        <f t="shared" si="51"/>
        <v>39255.645600000003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18150442.955999989</v>
      </c>
      <c r="C39" s="7">
        <f t="shared" si="27"/>
        <v>18000000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4.4499999999999998E-2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1.0027681610000001</v>
      </c>
      <c r="O39" s="12">
        <f t="shared" ca="1" si="34"/>
        <v>1.008357942</v>
      </c>
      <c r="P39" s="17">
        <f t="shared" si="55"/>
        <v>0</v>
      </c>
      <c r="Q39" s="14">
        <f t="shared" ca="1" si="23"/>
        <v>150442.95599998999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10800000</v>
      </c>
      <c r="Z39" s="139">
        <f t="shared" si="48"/>
        <v>19</v>
      </c>
      <c r="AA39" s="142">
        <f t="shared" si="49"/>
        <v>35510.875200000002</v>
      </c>
      <c r="AB39" s="142">
        <f t="shared" si="50"/>
        <v>0</v>
      </c>
      <c r="AC39" s="140">
        <v>0</v>
      </c>
      <c r="AD39" s="142">
        <f t="shared" si="51"/>
        <v>35510.875200000002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18159887.321999989</v>
      </c>
      <c r="C40" s="7">
        <f t="shared" si="27"/>
        <v>18000000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4.4499999999999998E-2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1.0029414249999999</v>
      </c>
      <c r="O40" s="12">
        <f t="shared" ca="1" si="34"/>
        <v>1.0088826289999999</v>
      </c>
      <c r="P40" s="17">
        <f t="shared" si="55"/>
        <v>0</v>
      </c>
      <c r="Q40" s="14">
        <f t="shared" ca="1" si="23"/>
        <v>159887.32199999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10800000</v>
      </c>
      <c r="Z40" s="139">
        <f t="shared" si="48"/>
        <v>21</v>
      </c>
      <c r="AA40" s="142">
        <f t="shared" si="49"/>
        <v>39255.645600000003</v>
      </c>
      <c r="AB40" s="142">
        <f t="shared" si="50"/>
        <v>0</v>
      </c>
      <c r="AC40" s="140">
        <v>0</v>
      </c>
      <c r="AD40" s="142">
        <f t="shared" si="51"/>
        <v>39255.645600000003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18169336.602000002</v>
      </c>
      <c r="C41" s="7">
        <f t="shared" si="27"/>
        <v>18000000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4.4499999999999998E-2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1.003114719</v>
      </c>
      <c r="O41" s="12">
        <f t="shared" ca="1" si="34"/>
        <v>1.009407589</v>
      </c>
      <c r="P41" s="17">
        <f t="shared" si="55"/>
        <v>0</v>
      </c>
      <c r="Q41" s="14">
        <f t="shared" ca="1" si="23"/>
        <v>169336.60200000001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10800000</v>
      </c>
      <c r="Z41" s="139">
        <f t="shared" si="48"/>
        <v>22</v>
      </c>
      <c r="AA41" s="142">
        <f t="shared" si="49"/>
        <v>41128.516799999998</v>
      </c>
      <c r="AB41" s="142">
        <f t="shared" si="50"/>
        <v>0</v>
      </c>
      <c r="AC41" s="140">
        <v>0</v>
      </c>
      <c r="AD41" s="142">
        <f t="shared" si="51"/>
        <v>41128.516799999998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18178790.778000001</v>
      </c>
      <c r="C42" s="7">
        <f t="shared" si="27"/>
        <v>18000000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4.4499999999999998E-2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1.003288044</v>
      </c>
      <c r="O42" s="12">
        <f t="shared" ca="1" si="34"/>
        <v>1.009932821</v>
      </c>
      <c r="P42" s="17">
        <f t="shared" si="55"/>
        <v>0</v>
      </c>
      <c r="Q42" s="14">
        <f t="shared" ca="1" si="23"/>
        <v>178790.77799999999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10800000</v>
      </c>
      <c r="Z42" s="139">
        <f t="shared" si="48"/>
        <v>19</v>
      </c>
      <c r="AA42" s="142">
        <f t="shared" si="49"/>
        <v>35510.875200000002</v>
      </c>
      <c r="AB42" s="142">
        <f t="shared" si="50"/>
        <v>0</v>
      </c>
      <c r="AC42" s="140">
        <v>0</v>
      </c>
      <c r="AD42" s="142">
        <f t="shared" si="51"/>
        <v>35510.875200000002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18188249.831999999</v>
      </c>
      <c r="C43" s="7">
        <f t="shared" si="27"/>
        <v>18000000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4.4499999999999998E-2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1.003461398</v>
      </c>
      <c r="O43" s="12">
        <f t="shared" ca="1" si="34"/>
        <v>1.010458324</v>
      </c>
      <c r="P43" s="17">
        <f t="shared" si="55"/>
        <v>0</v>
      </c>
      <c r="Q43" s="14">
        <f t="shared" ca="1" si="23"/>
        <v>188249.83199999999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10800000</v>
      </c>
      <c r="Z43" s="139">
        <f t="shared" si="48"/>
        <v>22</v>
      </c>
      <c r="AA43" s="142">
        <f t="shared" si="49"/>
        <v>41128.516799999998</v>
      </c>
      <c r="AB43" s="142">
        <f t="shared" si="50"/>
        <v>0</v>
      </c>
      <c r="AC43" s="140">
        <v>0</v>
      </c>
      <c r="AD43" s="142">
        <f t="shared" si="51"/>
        <v>41128.516799999998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18197713.763999999</v>
      </c>
      <c r="C44" s="7">
        <f t="shared" si="27"/>
        <v>18000000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4.4499999999999998E-2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1.003634782</v>
      </c>
      <c r="O44" s="12">
        <f t="shared" ca="1" si="34"/>
        <v>1.010984098</v>
      </c>
      <c r="P44" s="17">
        <f t="shared" si="55"/>
        <v>0</v>
      </c>
      <c r="Q44" s="14">
        <f t="shared" ca="1" si="23"/>
        <v>197713.764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10800000</v>
      </c>
      <c r="Z44" s="139">
        <f t="shared" si="48"/>
        <v>22</v>
      </c>
      <c r="AA44" s="142">
        <f t="shared" si="49"/>
        <v>41128.516799999998</v>
      </c>
      <c r="AB44" s="142">
        <f t="shared" si="50"/>
        <v>0</v>
      </c>
      <c r="AC44" s="140">
        <v>0</v>
      </c>
      <c r="AD44" s="142">
        <f t="shared" si="51"/>
        <v>41128.516799999998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18207182.789999999</v>
      </c>
      <c r="C45" s="7">
        <f t="shared" si="27"/>
        <v>18000000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4.4499999999999998E-2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1.003808196</v>
      </c>
      <c r="O45" s="12">
        <f t="shared" ca="1" si="34"/>
        <v>1.0115101550000001</v>
      </c>
      <c r="P45" s="17">
        <f t="shared" si="55"/>
        <v>0</v>
      </c>
      <c r="Q45" s="14">
        <f t="shared" ca="1" si="23"/>
        <v>207182.79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10800000</v>
      </c>
      <c r="Z45" s="139">
        <f t="shared" si="48"/>
        <v>21</v>
      </c>
      <c r="AA45" s="142">
        <f t="shared" si="49"/>
        <v>39255.645600000003</v>
      </c>
      <c r="AB45" s="142">
        <f t="shared" si="50"/>
        <v>0</v>
      </c>
      <c r="AC45" s="140">
        <v>0</v>
      </c>
      <c r="AD45" s="142">
        <f t="shared" si="51"/>
        <v>39255.645600000003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18216656.532000002</v>
      </c>
      <c r="C46" s="7">
        <f t="shared" si="27"/>
        <v>18000000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4.4499999999999998E-2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1.0039816399999999</v>
      </c>
      <c r="O46" s="12">
        <f t="shared" ca="1" si="34"/>
        <v>1.0120364740000001</v>
      </c>
      <c r="P46" s="17">
        <f t="shared" si="55"/>
        <v>2</v>
      </c>
      <c r="Q46" s="14">
        <f t="shared" ca="1" si="23"/>
        <v>216656.53200000001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10800000</v>
      </c>
      <c r="Z46" s="139">
        <f t="shared" si="48"/>
        <v>23</v>
      </c>
      <c r="AA46" s="142">
        <f t="shared" si="49"/>
        <v>43001.711999990002</v>
      </c>
      <c r="AB46" s="142">
        <f t="shared" si="50"/>
        <v>0</v>
      </c>
      <c r="AC46" s="140">
        <v>0</v>
      </c>
      <c r="AD46" s="142">
        <f t="shared" si="51"/>
        <v>43001.711999990002</v>
      </c>
      <c r="AE46" s="135">
        <f t="shared" si="42"/>
        <v>34</v>
      </c>
      <c r="AF46" s="141" t="s">
        <v>60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18009366.047999989</v>
      </c>
      <c r="C47" s="7">
        <f t="shared" si="27"/>
        <v>18000000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4.4499999999999998E-2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1.000172786</v>
      </c>
      <c r="O47" s="12">
        <f t="shared" ca="1" si="34"/>
        <v>1.0005203359999999</v>
      </c>
      <c r="P47" s="17">
        <f t="shared" si="55"/>
        <v>0</v>
      </c>
      <c r="Q47" s="14">
        <f t="shared" ca="1" si="23"/>
        <v>9366.0479999899999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10800000</v>
      </c>
      <c r="Z47" s="139">
        <f t="shared" si="48"/>
        <v>21</v>
      </c>
      <c r="AA47" s="142">
        <f t="shared" si="49"/>
        <v>39255.645600000003</v>
      </c>
      <c r="AB47" s="142">
        <f t="shared" si="50"/>
        <v>0</v>
      </c>
      <c r="AC47" s="140">
        <v>0</v>
      </c>
      <c r="AD47" s="142">
        <f t="shared" si="51"/>
        <v>39255.645600000003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18018736.955999989</v>
      </c>
      <c r="C48" s="7">
        <f t="shared" si="27"/>
        <v>18000000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4.4499999999999998E-2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1.0003456019999999</v>
      </c>
      <c r="O48" s="12">
        <f t="shared" ca="1" si="34"/>
        <v>1.0010409419999999</v>
      </c>
      <c r="P48" s="17">
        <f t="shared" si="55"/>
        <v>0</v>
      </c>
      <c r="Q48" s="14">
        <f t="shared" ca="1" si="23"/>
        <v>18736.955999990001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7200360</v>
      </c>
      <c r="Z48" s="139">
        <f t="shared" si="48"/>
        <v>21</v>
      </c>
      <c r="AA48" s="142">
        <f t="shared" si="49"/>
        <v>39255.645600000003</v>
      </c>
      <c r="AB48" s="142">
        <f t="shared" si="50"/>
        <v>3599640</v>
      </c>
      <c r="AC48" s="140">
        <v>0.33329999999999999</v>
      </c>
      <c r="AD48" s="142">
        <f t="shared" si="51"/>
        <v>3638895.6455999999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18028112.723999999</v>
      </c>
      <c r="C49" s="7">
        <f t="shared" si="27"/>
        <v>18000000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4.4499999999999998E-2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1.0005184469999999</v>
      </c>
      <c r="O49" s="12">
        <f t="shared" ca="1" si="34"/>
        <v>1.0015618180000001</v>
      </c>
      <c r="P49" s="17">
        <f t="shared" si="55"/>
        <v>0</v>
      </c>
      <c r="Q49" s="14">
        <f t="shared" ca="1" si="23"/>
        <v>28112.723999999998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7200360</v>
      </c>
      <c r="Z49" s="139">
        <f t="shared" si="48"/>
        <v>21</v>
      </c>
      <c r="AA49" s="142">
        <f t="shared" si="49"/>
        <v>26171.738921519998</v>
      </c>
      <c r="AB49" s="142">
        <f t="shared" si="50"/>
        <v>0</v>
      </c>
      <c r="AC49" s="140">
        <v>0</v>
      </c>
      <c r="AD49" s="142">
        <f t="shared" si="51"/>
        <v>26171.738921519998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18037493.351999991</v>
      </c>
      <c r="C50" s="7">
        <f t="shared" si="27"/>
        <v>18000000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4.4499999999999998E-2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1.0006913230000001</v>
      </c>
      <c r="O50" s="12">
        <f t="shared" ca="1" si="34"/>
        <v>1.002082964</v>
      </c>
      <c r="P50" s="17">
        <f t="shared" si="55"/>
        <v>0</v>
      </c>
      <c r="Q50" s="14">
        <f t="shared" ca="1" si="23"/>
        <v>37493.351999990002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7200360</v>
      </c>
      <c r="Z50" s="139">
        <f t="shared" si="48"/>
        <v>19</v>
      </c>
      <c r="AA50" s="142">
        <f t="shared" si="49"/>
        <v>23675.100495840001</v>
      </c>
      <c r="AB50" s="142">
        <f t="shared" si="50"/>
        <v>0</v>
      </c>
      <c r="AC50" s="140">
        <v>0</v>
      </c>
      <c r="AD50" s="142">
        <f t="shared" si="51"/>
        <v>23675.100495840001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18046879.037999991</v>
      </c>
      <c r="C51" s="7">
        <f t="shared" si="27"/>
        <v>18000000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4.4499999999999998E-2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1.000864228</v>
      </c>
      <c r="O51" s="12">
        <f t="shared" ca="1" si="34"/>
        <v>1.002604391</v>
      </c>
      <c r="P51" s="17">
        <f t="shared" si="55"/>
        <v>0</v>
      </c>
      <c r="Q51" s="14">
        <f t="shared" ca="1" si="23"/>
        <v>46879.037999990003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7200360</v>
      </c>
      <c r="Z51" s="139">
        <f t="shared" si="48"/>
        <v>23</v>
      </c>
      <c r="AA51" s="142">
        <f t="shared" si="49"/>
        <v>28669.241390390001</v>
      </c>
      <c r="AB51" s="142">
        <f t="shared" si="50"/>
        <v>0</v>
      </c>
      <c r="AC51" s="140">
        <v>0</v>
      </c>
      <c r="AD51" s="142">
        <f t="shared" si="51"/>
        <v>28669.241390390001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18056269.403999992</v>
      </c>
      <c r="C52" s="7">
        <f t="shared" si="27"/>
        <v>18000000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4.4499999999999998E-2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1.001037164</v>
      </c>
      <c r="O52" s="12">
        <f t="shared" ca="1" si="34"/>
        <v>1.003126078</v>
      </c>
      <c r="P52" s="17">
        <f t="shared" si="55"/>
        <v>0</v>
      </c>
      <c r="Q52" s="14">
        <f t="shared" ca="1" si="23"/>
        <v>56269.403999989998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7200360</v>
      </c>
      <c r="Z52" s="139">
        <f t="shared" si="48"/>
        <v>18</v>
      </c>
      <c r="AA52" s="142">
        <f t="shared" si="49"/>
        <v>22427.098098840001</v>
      </c>
      <c r="AB52" s="142">
        <f t="shared" si="50"/>
        <v>0</v>
      </c>
      <c r="AC52" s="140">
        <v>0</v>
      </c>
      <c r="AD52" s="142">
        <f t="shared" si="51"/>
        <v>22427.098098840001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18065664.82799999</v>
      </c>
      <c r="C53" s="7">
        <f t="shared" si="27"/>
        <v>18000000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4.4499999999999998E-2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1.0012101289999999</v>
      </c>
      <c r="O53" s="12">
        <f t="shared" ca="1" si="34"/>
        <v>1.0036480459999999</v>
      </c>
      <c r="P53" s="17">
        <f t="shared" si="55"/>
        <v>0</v>
      </c>
      <c r="Q53" s="14">
        <f t="shared" ca="1" si="23"/>
        <v>65664.827999989997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7200360</v>
      </c>
      <c r="Z53" s="139">
        <f t="shared" si="48"/>
        <v>21</v>
      </c>
      <c r="AA53" s="142">
        <f t="shared" si="49"/>
        <v>26171.738921519998</v>
      </c>
      <c r="AB53" s="142">
        <f t="shared" si="50"/>
        <v>0</v>
      </c>
      <c r="AC53" s="140">
        <v>0</v>
      </c>
      <c r="AD53" s="142">
        <f t="shared" si="51"/>
        <v>26171.738921519998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18075064.932</v>
      </c>
      <c r="C54" s="7">
        <f t="shared" si="27"/>
        <v>18000000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4.4499999999999998E-2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1.001383124</v>
      </c>
      <c r="O54" s="12">
        <f t="shared" ca="1" si="34"/>
        <v>1.004170274</v>
      </c>
      <c r="P54" s="17">
        <f t="shared" si="55"/>
        <v>0</v>
      </c>
      <c r="Q54" s="14">
        <f t="shared" ca="1" si="23"/>
        <v>75064.932000000001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7200360</v>
      </c>
      <c r="Z54" s="139">
        <f t="shared" si="48"/>
        <v>19</v>
      </c>
      <c r="AA54" s="142">
        <f t="shared" si="49"/>
        <v>23675.100495840001</v>
      </c>
      <c r="AB54" s="142">
        <f t="shared" si="50"/>
        <v>0</v>
      </c>
      <c r="AC54" s="140">
        <v>0</v>
      </c>
      <c r="AD54" s="142">
        <f t="shared" si="51"/>
        <v>23675.100495840001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18084470.076000001</v>
      </c>
      <c r="C55" s="7">
        <f t="shared" si="27"/>
        <v>18000000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4.4499999999999998E-2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1.001556149</v>
      </c>
      <c r="O55" s="12">
        <f t="shared" ca="1" si="34"/>
        <v>1.004692782</v>
      </c>
      <c r="P55" s="17">
        <f t="shared" si="55"/>
        <v>0</v>
      </c>
      <c r="Q55" s="14">
        <f t="shared" ca="1" si="23"/>
        <v>84470.076000000001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7200360</v>
      </c>
      <c r="Z55" s="139">
        <f t="shared" si="48"/>
        <v>22</v>
      </c>
      <c r="AA55" s="142">
        <f t="shared" si="49"/>
        <v>27420.382150559999</v>
      </c>
      <c r="AB55" s="142">
        <f t="shared" si="50"/>
        <v>0</v>
      </c>
      <c r="AC55" s="140">
        <v>0</v>
      </c>
      <c r="AD55" s="142">
        <f t="shared" si="51"/>
        <v>27420.382150559999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18093880.116</v>
      </c>
      <c r="C56" s="7">
        <f t="shared" si="27"/>
        <v>18000000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4.4499999999999998E-2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1.0017292040000001</v>
      </c>
      <c r="O56" s="12">
        <f t="shared" ca="1" si="34"/>
        <v>1.0052155620000001</v>
      </c>
      <c r="P56" s="17">
        <f t="shared" si="55"/>
        <v>0</v>
      </c>
      <c r="Q56" s="14">
        <f t="shared" ca="1" si="23"/>
        <v>93880.115999999995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7200360</v>
      </c>
      <c r="Z56" s="139">
        <f t="shared" si="48"/>
        <v>21</v>
      </c>
      <c r="AA56" s="142">
        <f t="shared" si="49"/>
        <v>26171.738921519998</v>
      </c>
      <c r="AB56" s="142">
        <f t="shared" si="50"/>
        <v>0</v>
      </c>
      <c r="AC56" s="140">
        <v>0</v>
      </c>
      <c r="AD56" s="142">
        <f t="shared" si="51"/>
        <v>26171.738921519998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18103295.015999999</v>
      </c>
      <c r="C57" s="7">
        <f t="shared" si="27"/>
        <v>18000000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4.4499999999999998E-2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1.0019022879999999</v>
      </c>
      <c r="O57" s="12">
        <f t="shared" ca="1" si="34"/>
        <v>1.005738612</v>
      </c>
      <c r="P57" s="17">
        <f t="shared" si="55"/>
        <v>0</v>
      </c>
      <c r="Q57" s="14">
        <f t="shared" ca="1" si="23"/>
        <v>103295.016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7200360</v>
      </c>
      <c r="Z57" s="139">
        <f t="shared" si="48"/>
        <v>22</v>
      </c>
      <c r="AA57" s="142">
        <f t="shared" si="49"/>
        <v>27420.382150559999</v>
      </c>
      <c r="AB57" s="142">
        <f t="shared" si="50"/>
        <v>0</v>
      </c>
      <c r="AC57" s="140">
        <v>0</v>
      </c>
      <c r="AD57" s="142">
        <f t="shared" si="51"/>
        <v>27420.382150559999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18113696.045999989</v>
      </c>
      <c r="C58" s="7">
        <f t="shared" si="27"/>
        <v>18000000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4.4499999999999998E-2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1.0020754030000001</v>
      </c>
      <c r="O58" s="12">
        <f t="shared" ca="1" si="34"/>
        <v>1.0063164469999999</v>
      </c>
      <c r="P58" s="17">
        <f t="shared" si="55"/>
        <v>0</v>
      </c>
      <c r="Q58" s="14">
        <f t="shared" ca="1" si="23"/>
        <v>113696.04599999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7200360</v>
      </c>
      <c r="Z58" s="139">
        <f t="shared" si="48"/>
        <v>23</v>
      </c>
      <c r="AA58" s="142">
        <f t="shared" si="49"/>
        <v>28669.241390390001</v>
      </c>
      <c r="AB58" s="142">
        <f t="shared" si="50"/>
        <v>0</v>
      </c>
      <c r="AC58" s="140">
        <v>0</v>
      </c>
      <c r="AD58" s="142">
        <f t="shared" si="51"/>
        <v>28669.241390390001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18124102.998</v>
      </c>
      <c r="C59" s="7">
        <f t="shared" si="27"/>
        <v>18000000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4.4499999999999998E-2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1.0022485480000001</v>
      </c>
      <c r="O59" s="12">
        <f t="shared" ca="1" si="34"/>
        <v>1.0068946110000001</v>
      </c>
      <c r="P59" s="17">
        <f t="shared" si="55"/>
        <v>0</v>
      </c>
      <c r="Q59" s="14">
        <f t="shared" ca="1" si="23"/>
        <v>124102.99800000001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7200360</v>
      </c>
      <c r="Z59" s="139">
        <f t="shared" si="48"/>
        <v>20</v>
      </c>
      <c r="AA59" s="142">
        <f t="shared" si="49"/>
        <v>24923.31170328</v>
      </c>
      <c r="AB59" s="142">
        <f t="shared" si="50"/>
        <v>0</v>
      </c>
      <c r="AC59" s="140">
        <v>0</v>
      </c>
      <c r="AD59" s="142">
        <f t="shared" si="51"/>
        <v>24923.31170328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18134515.890000001</v>
      </c>
      <c r="C60" s="7">
        <f t="shared" si="27"/>
        <v>18000000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4.4499999999999998E-2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1.002421722</v>
      </c>
      <c r="O60" s="12">
        <f t="shared" ca="1" si="34"/>
        <v>1.0074731050000001</v>
      </c>
      <c r="P60" s="17">
        <f t="shared" si="55"/>
        <v>0</v>
      </c>
      <c r="Q60" s="14">
        <f t="shared" ca="1" si="23"/>
        <v>134515.89000000001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3600180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28669.241390390001</v>
      </c>
      <c r="AB60" s="142">
        <f t="shared" ref="AB60:AB72" si="60">TRUNC(Y59*AC60,8)</f>
        <v>3600180</v>
      </c>
      <c r="AC60" s="140">
        <v>0.5</v>
      </c>
      <c r="AD60" s="142">
        <f t="shared" ref="AD60:AD72" si="61">(AA60+AB60)</f>
        <v>3628849.2413903899</v>
      </c>
      <c r="AE60" s="135">
        <f t="shared" si="42"/>
        <v>48</v>
      </c>
      <c r="AF60" s="141" t="s">
        <v>60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18144934.758000001</v>
      </c>
      <c r="C61" s="7">
        <f t="shared" si="27"/>
        <v>18000000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4.4499999999999998E-2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1.0025949270000001</v>
      </c>
      <c r="O61" s="12">
        <f t="shared" ca="1" si="34"/>
        <v>1.008051931</v>
      </c>
      <c r="P61" s="17">
        <f t="shared" si="55"/>
        <v>0</v>
      </c>
      <c r="Q61" s="14">
        <f t="shared" ca="1" si="23"/>
        <v>144934.758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3600180</v>
      </c>
      <c r="Z61" s="139">
        <f t="shared" si="58"/>
        <v>21</v>
      </c>
      <c r="AA61" s="142">
        <f t="shared" si="59"/>
        <v>13085.869460759999</v>
      </c>
      <c r="AB61" s="142">
        <f t="shared" si="60"/>
        <v>0</v>
      </c>
      <c r="AC61" s="140">
        <v>0</v>
      </c>
      <c r="AD61" s="142">
        <f t="shared" si="61"/>
        <v>13085.869460759999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18155359.728</v>
      </c>
      <c r="C62" s="7">
        <f t="shared" si="27"/>
        <v>18000000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4.4499999999999998E-2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1.0027681610000001</v>
      </c>
      <c r="O62" s="12">
        <f t="shared" ca="1" si="34"/>
        <v>1.008631096</v>
      </c>
      <c r="P62" s="17">
        <f t="shared" si="55"/>
        <v>0</v>
      </c>
      <c r="Q62" s="14">
        <f t="shared" ca="1" si="23"/>
        <v>155359.728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3600180</v>
      </c>
      <c r="Z62" s="139">
        <f t="shared" si="58"/>
        <v>19</v>
      </c>
      <c r="AA62" s="142">
        <f t="shared" si="59"/>
        <v>11837.55024792</v>
      </c>
      <c r="AB62" s="142">
        <f t="shared" si="60"/>
        <v>0</v>
      </c>
      <c r="AC62" s="140">
        <v>0</v>
      </c>
      <c r="AD62" s="142">
        <f t="shared" si="61"/>
        <v>11837.55024792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18165790.638</v>
      </c>
      <c r="C63" s="7">
        <f t="shared" si="27"/>
        <v>18000000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4.4499999999999998E-2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1.0029414249999999</v>
      </c>
      <c r="O63" s="12">
        <f t="shared" ca="1" si="34"/>
        <v>1.009210591</v>
      </c>
      <c r="P63" s="17">
        <f t="shared" si="55"/>
        <v>0</v>
      </c>
      <c r="Q63" s="14">
        <f t="shared" ca="1" si="23"/>
        <v>165790.63800000001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3600180</v>
      </c>
      <c r="Z63" s="139">
        <f t="shared" si="58"/>
        <v>21</v>
      </c>
      <c r="AA63" s="142">
        <f t="shared" si="59"/>
        <v>13085.869460759999</v>
      </c>
      <c r="AB63" s="142">
        <f t="shared" si="60"/>
        <v>0</v>
      </c>
      <c r="AC63" s="140">
        <v>0</v>
      </c>
      <c r="AD63" s="142">
        <f t="shared" si="61"/>
        <v>13085.869460759999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18176227.506000001</v>
      </c>
      <c r="C64" s="7">
        <f t="shared" si="27"/>
        <v>18000000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4.4499999999999998E-2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1.003114719</v>
      </c>
      <c r="O64" s="12">
        <f t="shared" ca="1" si="34"/>
        <v>1.0097904170000001</v>
      </c>
      <c r="P64" s="17">
        <f t="shared" si="55"/>
        <v>0</v>
      </c>
      <c r="Q64" s="14">
        <f t="shared" ca="1" si="23"/>
        <v>176227.50599999999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3600180</v>
      </c>
      <c r="Z64" s="139">
        <f t="shared" si="58"/>
        <v>20</v>
      </c>
      <c r="AA64" s="142">
        <f t="shared" si="59"/>
        <v>12461.65585164</v>
      </c>
      <c r="AB64" s="142">
        <f t="shared" si="60"/>
        <v>0</v>
      </c>
      <c r="AC64" s="140">
        <v>0</v>
      </c>
      <c r="AD64" s="142">
        <f t="shared" si="61"/>
        <v>12461.65585164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18186670.350000001</v>
      </c>
      <c r="C65" s="7">
        <f t="shared" si="27"/>
        <v>18000000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4.4499999999999998E-2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1.003288044</v>
      </c>
      <c r="O65" s="12">
        <f t="shared" ca="1" si="34"/>
        <v>1.010370575</v>
      </c>
      <c r="P65" s="17">
        <f t="shared" si="55"/>
        <v>0</v>
      </c>
      <c r="Q65" s="14">
        <f t="shared" ca="1" si="23"/>
        <v>186670.35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3600180</v>
      </c>
      <c r="Z65" s="139">
        <f t="shared" si="58"/>
        <v>20</v>
      </c>
      <c r="AA65" s="142">
        <f t="shared" si="59"/>
        <v>12461.65585164</v>
      </c>
      <c r="AB65" s="142">
        <f t="shared" si="60"/>
        <v>0</v>
      </c>
      <c r="AC65" s="140">
        <v>0</v>
      </c>
      <c r="AD65" s="142">
        <f t="shared" si="61"/>
        <v>12461.65585164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18197119.313999999</v>
      </c>
      <c r="C66" s="7">
        <f t="shared" si="27"/>
        <v>18000000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4.4499999999999998E-2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1.003461398</v>
      </c>
      <c r="O66" s="12">
        <f t="shared" ca="1" si="34"/>
        <v>1.010951073</v>
      </c>
      <c r="P66" s="17">
        <f t="shared" si="55"/>
        <v>0</v>
      </c>
      <c r="Q66" s="14">
        <f t="shared" ca="1" si="23"/>
        <v>197119.31400000001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3600180</v>
      </c>
      <c r="Z66" s="139">
        <f t="shared" si="58"/>
        <v>20</v>
      </c>
      <c r="AA66" s="142">
        <f t="shared" si="59"/>
        <v>12461.65585164</v>
      </c>
      <c r="AB66" s="142">
        <f t="shared" si="60"/>
        <v>0</v>
      </c>
      <c r="AC66" s="140">
        <v>0</v>
      </c>
      <c r="AD66" s="142">
        <f t="shared" si="61"/>
        <v>12461.65585164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18207574.056000002</v>
      </c>
      <c r="C67" s="7">
        <f t="shared" si="27"/>
        <v>18000000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4.4499999999999998E-2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1.003634782</v>
      </c>
      <c r="O67" s="12">
        <f t="shared" ca="1" si="34"/>
        <v>1.011531892</v>
      </c>
      <c r="P67" s="17">
        <f t="shared" si="55"/>
        <v>0</v>
      </c>
      <c r="Q67" s="14">
        <f t="shared" ca="1" si="23"/>
        <v>207574.05600000001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3600180</v>
      </c>
      <c r="Z67" s="139">
        <f t="shared" si="58"/>
        <v>22</v>
      </c>
      <c r="AA67" s="142">
        <f t="shared" si="59"/>
        <v>13710.191075279999</v>
      </c>
      <c r="AB67" s="142">
        <f t="shared" si="60"/>
        <v>0</v>
      </c>
      <c r="AC67" s="140">
        <v>0</v>
      </c>
      <c r="AD67" s="142">
        <f t="shared" si="61"/>
        <v>13710.191075279999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18218035.133999988</v>
      </c>
      <c r="C68" s="7">
        <f t="shared" si="27"/>
        <v>18000000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4.4499999999999998E-2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1.003808196</v>
      </c>
      <c r="O68" s="12">
        <f t="shared" ca="1" si="34"/>
        <v>1.0121130629999999</v>
      </c>
      <c r="P68" s="17">
        <f t="shared" si="55"/>
        <v>3</v>
      </c>
      <c r="Q68" s="14">
        <f t="shared" ca="1" si="23"/>
        <v>218035.13399999001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3600180</v>
      </c>
      <c r="Z68" s="139">
        <f t="shared" si="58"/>
        <v>20</v>
      </c>
      <c r="AA68" s="142">
        <f t="shared" si="59"/>
        <v>12461.65585164</v>
      </c>
      <c r="AB68" s="142">
        <f t="shared" si="60"/>
        <v>0</v>
      </c>
      <c r="AC68" s="140">
        <v>0</v>
      </c>
      <c r="AD68" s="142">
        <f t="shared" si="61"/>
        <v>12461.65585164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18010341.629999992</v>
      </c>
      <c r="C69" s="7">
        <f t="shared" si="27"/>
        <v>18000000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4.4499999999999998E-2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1.000172786</v>
      </c>
      <c r="O69" s="12">
        <f t="shared" ca="1" si="34"/>
        <v>1.0005745349999999</v>
      </c>
      <c r="P69" s="17">
        <f t="shared" si="55"/>
        <v>0</v>
      </c>
      <c r="Q69" s="14">
        <f t="shared" ca="1" si="23"/>
        <v>10341.62999999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3600180</v>
      </c>
      <c r="Z69" s="139">
        <f t="shared" si="58"/>
        <v>23</v>
      </c>
      <c r="AA69" s="142">
        <f t="shared" si="59"/>
        <v>14334.62069519</v>
      </c>
      <c r="AB69" s="142">
        <f t="shared" si="60"/>
        <v>0</v>
      </c>
      <c r="AC69" s="140">
        <v>0</v>
      </c>
      <c r="AD69" s="142">
        <f t="shared" si="61"/>
        <v>14334.62069519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18020689.199999999</v>
      </c>
      <c r="C70" s="7">
        <f t="shared" si="27"/>
        <v>18000000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4.4499999999999998E-2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1.0003456019999999</v>
      </c>
      <c r="O70" s="12">
        <f t="shared" ca="1" si="34"/>
        <v>1.0011494000000001</v>
      </c>
      <c r="P70" s="17">
        <f t="shared" si="55"/>
        <v>0</v>
      </c>
      <c r="Q70" s="14">
        <f t="shared" ca="1" si="23"/>
        <v>20689.2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3600180</v>
      </c>
      <c r="Z70" s="139">
        <f t="shared" si="58"/>
        <v>21</v>
      </c>
      <c r="AA70" s="142">
        <f t="shared" si="59"/>
        <v>13085.869460759999</v>
      </c>
      <c r="AB70" s="142">
        <f t="shared" si="60"/>
        <v>0</v>
      </c>
      <c r="AC70" s="140">
        <v>0</v>
      </c>
      <c r="AD70" s="142">
        <f t="shared" si="61"/>
        <v>13085.869460759999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18031042.655999988</v>
      </c>
      <c r="C71" s="7">
        <f t="shared" si="27"/>
        <v>18000000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4.4499999999999998E-2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1.0005184469999999</v>
      </c>
      <c r="O71" s="12">
        <f t="shared" ca="1" si="34"/>
        <v>1.001724592</v>
      </c>
      <c r="P71" s="17">
        <f t="shared" si="55"/>
        <v>0</v>
      </c>
      <c r="Q71" s="14">
        <f t="shared" ca="1" si="23"/>
        <v>31042.655999989998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3600180</v>
      </c>
      <c r="Z71" s="139">
        <f t="shared" si="58"/>
        <v>20</v>
      </c>
      <c r="AA71" s="142">
        <f t="shared" si="59"/>
        <v>12461.65585164</v>
      </c>
      <c r="AB71" s="142">
        <f t="shared" si="60"/>
        <v>0</v>
      </c>
      <c r="AC71" s="140">
        <v>0</v>
      </c>
      <c r="AD71" s="142">
        <f t="shared" si="61"/>
        <v>12461.65585164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18041402.232000001</v>
      </c>
      <c r="C72" s="7">
        <f t="shared" si="27"/>
        <v>18000000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4.4499999999999998E-2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1.0006913230000001</v>
      </c>
      <c r="O72" s="12">
        <f t="shared" ca="1" si="34"/>
        <v>1.002300124</v>
      </c>
      <c r="P72" s="17">
        <f t="shared" si="55"/>
        <v>0</v>
      </c>
      <c r="Q72" s="14">
        <f t="shared" ca="1" si="23"/>
        <v>41402.232000000004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13710.191075279999</v>
      </c>
      <c r="AB72" s="142">
        <f t="shared" si="60"/>
        <v>3600180</v>
      </c>
      <c r="AC72" s="140">
        <v>1</v>
      </c>
      <c r="AD72" s="142">
        <f t="shared" si="61"/>
        <v>3613890.1910752798</v>
      </c>
      <c r="AE72" s="135">
        <f t="shared" si="42"/>
        <v>60</v>
      </c>
      <c r="AF72" s="141" t="s">
        <v>60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18051767.550000001</v>
      </c>
      <c r="C73" s="7">
        <f t="shared" si="27"/>
        <v>18000000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4.4499999999999998E-2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1.000864228</v>
      </c>
      <c r="O73" s="12">
        <f t="shared" ca="1" si="34"/>
        <v>1.002875975</v>
      </c>
      <c r="P73" s="17">
        <f t="shared" si="55"/>
        <v>0</v>
      </c>
      <c r="Q73" s="14">
        <f t="shared" ca="1" si="23"/>
        <v>51767.55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18062138.987999991</v>
      </c>
      <c r="C74" s="7">
        <f t="shared" si="27"/>
        <v>18000000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4.4499999999999998E-2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1.001037164</v>
      </c>
      <c r="O74" s="12">
        <f t="shared" ca="1" si="34"/>
        <v>1.003452166</v>
      </c>
      <c r="P74" s="17">
        <f t="shared" si="55"/>
        <v>0</v>
      </c>
      <c r="Q74" s="14">
        <f t="shared" ca="1" si="23"/>
        <v>62138.98799999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18072516.348000001</v>
      </c>
      <c r="C75" s="7">
        <f t="shared" si="27"/>
        <v>18000000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4.4499999999999998E-2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1.0012101289999999</v>
      </c>
      <c r="O75" s="12">
        <f t="shared" ca="1" si="34"/>
        <v>1.0040286860000001</v>
      </c>
      <c r="P75" s="17">
        <f t="shared" si="55"/>
        <v>0</v>
      </c>
      <c r="Q75" s="14">
        <f t="shared" ca="1" si="23"/>
        <v>72516.347999999998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18082899.629999999</v>
      </c>
      <c r="C76" s="7">
        <f t="shared" si="27"/>
        <v>18000000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4.4499999999999998E-2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1.001383124</v>
      </c>
      <c r="O76" s="12">
        <f t="shared" ca="1" si="34"/>
        <v>1.004605535</v>
      </c>
      <c r="P76" s="17">
        <f t="shared" si="55"/>
        <v>0</v>
      </c>
      <c r="Q76" s="14">
        <f t="shared" ref="Q76:Q139" ca="1" si="63">TRUNC(((O76-1)*C76),8)</f>
        <v>82899.63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18093288.852000002</v>
      </c>
      <c r="C77" s="7">
        <f t="shared" ref="C77:C140" si="66">(C76-S76)</f>
        <v>18000000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67">J76</f>
        <v>4.4499999999999998E-2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1.001556149</v>
      </c>
      <c r="O77" s="12">
        <f t="shared" ref="O77:O140" ca="1" si="72">ROUND(I77*N77,9)</f>
        <v>1.005182714</v>
      </c>
      <c r="P77" s="17">
        <f t="shared" si="55"/>
        <v>0</v>
      </c>
      <c r="Q77" s="14">
        <f t="shared" ca="1" si="63"/>
        <v>93288.851999999999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18103684.175999999</v>
      </c>
      <c r="C78" s="7">
        <f t="shared" si="66"/>
        <v>18000000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77">ROUND(((1+E78)^(1/252)),8)</f>
        <v>1.00040168</v>
      </c>
      <c r="G78" s="14">
        <f ca="1">(TRUNC(PRODUCT($F$12:$F77),16))</f>
        <v>1.0240786783056199</v>
      </c>
      <c r="H78" s="14">
        <f t="shared" ref="H78:H141" ca="1" si="78">IF(P77&gt;0,G77,H77)</f>
        <v>1.0199742322394101</v>
      </c>
      <c r="I78" s="14">
        <f t="shared" ref="I78:I141" ca="1" si="79">ROUND(G78/H78,8)</f>
        <v>1.00402407</v>
      </c>
      <c r="J78" s="13">
        <f t="shared" si="67"/>
        <v>4.4499999999999998E-2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1.0017292040000001</v>
      </c>
      <c r="O78" s="12">
        <f t="shared" ca="1" si="72"/>
        <v>1.0057602320000001</v>
      </c>
      <c r="P78" s="17">
        <f t="shared" si="55"/>
        <v>0</v>
      </c>
      <c r="Q78" s="14">
        <f t="shared" ca="1" si="63"/>
        <v>103684.17600000001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18114085.260000002</v>
      </c>
      <c r="C79" s="7">
        <f t="shared" si="66"/>
        <v>18000000</v>
      </c>
      <c r="D79" s="96">
        <f t="shared" ref="D79:D142" si="80">WORKDAY($A79,-1,$W$160:$W$544)</f>
        <v>44629</v>
      </c>
      <c r="E79" s="94">
        <f ca="1">IF(D79&lt;$B$1,VLOOKUP(D79,[1]DI!$A$4:$B$15000,2,FALSE),0)</f>
        <v>0.1065</v>
      </c>
      <c r="F79" s="14">
        <f t="shared" ca="1" si="77"/>
        <v>1.00040168</v>
      </c>
      <c r="G79" s="14">
        <f ca="1">(TRUNC(PRODUCT($F$12:$F78),16))</f>
        <v>1.02449003022912</v>
      </c>
      <c r="H79" s="14">
        <f t="shared" ca="1" si="78"/>
        <v>1.0199742322394101</v>
      </c>
      <c r="I79" s="14">
        <f t="shared" ca="1" si="79"/>
        <v>1.00442736</v>
      </c>
      <c r="J79" s="13">
        <f t="shared" si="67"/>
        <v>4.4499999999999998E-2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1.0019022879999999</v>
      </c>
      <c r="O79" s="12">
        <f t="shared" ca="1" si="72"/>
        <v>1.00633807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114085.26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18124492.482000001</v>
      </c>
      <c r="C80" s="7">
        <f t="shared" si="66"/>
        <v>18000000</v>
      </c>
      <c r="D80" s="96">
        <f t="shared" si="80"/>
        <v>44630</v>
      </c>
      <c r="E80" s="94">
        <f ca="1">IF(D80&lt;$B$1,VLOOKUP(D80,[1]DI!$A$4:$B$15000,2,FALSE),0)</f>
        <v>0.1065</v>
      </c>
      <c r="F80" s="14">
        <f t="shared" ca="1" si="77"/>
        <v>1.00040168</v>
      </c>
      <c r="G80" s="14">
        <f ca="1">(TRUNC(PRODUCT($F$12:$F79),16))</f>
        <v>1.02490154738446</v>
      </c>
      <c r="H80" s="14">
        <f t="shared" ca="1" si="78"/>
        <v>1.0199742322394101</v>
      </c>
      <c r="I80" s="14">
        <f t="shared" ca="1" si="79"/>
        <v>1.00483082</v>
      </c>
      <c r="J80" s="13">
        <f t="shared" si="67"/>
        <v>4.4499999999999998E-2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1.0020754030000001</v>
      </c>
      <c r="O80" s="12">
        <f t="shared" ca="1" si="72"/>
        <v>1.0069162490000001</v>
      </c>
      <c r="P80" s="17">
        <f t="shared" si="81"/>
        <v>0</v>
      </c>
      <c r="Q80" s="14">
        <f t="shared" ca="1" si="63"/>
        <v>124492.482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18134905.644000001</v>
      </c>
      <c r="C81" s="7">
        <f t="shared" si="66"/>
        <v>18000000</v>
      </c>
      <c r="D81" s="96">
        <f t="shared" si="80"/>
        <v>44631</v>
      </c>
      <c r="E81" s="94">
        <f ca="1">IF(D81&lt;$B$1,VLOOKUP(D81,[1]DI!$A$4:$B$15000,2,FALSE),0)</f>
        <v>0.1065</v>
      </c>
      <c r="F81" s="14">
        <f t="shared" ca="1" si="77"/>
        <v>1.00040168</v>
      </c>
      <c r="G81" s="14">
        <f ca="1">(TRUNC(PRODUCT($F$12:$F80),16))</f>
        <v>1.0253132298380201</v>
      </c>
      <c r="H81" s="14">
        <f t="shared" ca="1" si="78"/>
        <v>1.0199742322394101</v>
      </c>
      <c r="I81" s="14">
        <f t="shared" ca="1" si="79"/>
        <v>1.00523444</v>
      </c>
      <c r="J81" s="13">
        <f t="shared" si="67"/>
        <v>4.4499999999999998E-2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1.0022485480000001</v>
      </c>
      <c r="O81" s="12">
        <f t="shared" ca="1" si="72"/>
        <v>1.007494758</v>
      </c>
      <c r="P81" s="17">
        <f t="shared" si="81"/>
        <v>0</v>
      </c>
      <c r="Q81" s="14">
        <f t="shared" ca="1" si="63"/>
        <v>134905.644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18145324.907999989</v>
      </c>
      <c r="C82" s="7">
        <f t="shared" si="66"/>
        <v>18000000</v>
      </c>
      <c r="D82" s="96">
        <f t="shared" si="80"/>
        <v>44634</v>
      </c>
      <c r="E82" s="94">
        <f ca="1">IF(D82&lt;$B$1,VLOOKUP(D82,[1]DI!$A$4:$B$15000,2,FALSE),0)</f>
        <v>0.1065</v>
      </c>
      <c r="F82" s="14">
        <f t="shared" ca="1" si="77"/>
        <v>1.00040168</v>
      </c>
      <c r="G82" s="14">
        <f ca="1">(TRUNC(PRODUCT($F$12:$F81),16))</f>
        <v>1.0257250776561799</v>
      </c>
      <c r="H82" s="14">
        <f t="shared" ca="1" si="78"/>
        <v>1.0199742322394101</v>
      </c>
      <c r="I82" s="14">
        <f t="shared" ca="1" si="79"/>
        <v>1.00563823</v>
      </c>
      <c r="J82" s="13">
        <f t="shared" si="67"/>
        <v>4.4499999999999998E-2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1.002421722</v>
      </c>
      <c r="O82" s="12">
        <f t="shared" ca="1" si="72"/>
        <v>1.008073606</v>
      </c>
      <c r="P82" s="17">
        <f t="shared" si="81"/>
        <v>0</v>
      </c>
      <c r="Q82" s="14">
        <f t="shared" ca="1" si="63"/>
        <v>145324.90799999001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18155749.967999991</v>
      </c>
      <c r="C83" s="7">
        <f t="shared" si="66"/>
        <v>18000000</v>
      </c>
      <c r="D83" s="96">
        <f t="shared" si="80"/>
        <v>44635</v>
      </c>
      <c r="E83" s="94">
        <f ca="1">IF(D83&lt;$B$1,VLOOKUP(D83,[1]DI!$A$4:$B$15000,2,FALSE),0)</f>
        <v>0.1065</v>
      </c>
      <c r="F83" s="14">
        <f t="shared" ca="1" si="77"/>
        <v>1.00040168</v>
      </c>
      <c r="G83" s="14">
        <f ca="1">(TRUNC(PRODUCT($F$12:$F82),16))</f>
        <v>1.02613709090537</v>
      </c>
      <c r="H83" s="14">
        <f t="shared" ca="1" si="78"/>
        <v>1.0199742322394101</v>
      </c>
      <c r="I83" s="14">
        <f t="shared" ca="1" si="79"/>
        <v>1.00604217</v>
      </c>
      <c r="J83" s="13">
        <f t="shared" si="67"/>
        <v>4.4499999999999998E-2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1.0025949270000001</v>
      </c>
      <c r="O83" s="12">
        <f t="shared" ca="1" si="72"/>
        <v>1.0086527759999999</v>
      </c>
      <c r="P83" s="17">
        <f t="shared" si="81"/>
        <v>0</v>
      </c>
      <c r="Q83" s="14">
        <f t="shared" ca="1" si="63"/>
        <v>155749.96799999001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18166181.129999992</v>
      </c>
      <c r="C84" s="7">
        <f t="shared" si="66"/>
        <v>18000000</v>
      </c>
      <c r="D84" s="96">
        <f t="shared" si="80"/>
        <v>44636</v>
      </c>
      <c r="E84" s="94">
        <f ca="1">IF(D84&lt;$B$1,VLOOKUP(D84,[1]DI!$A$4:$B$15000,2,FALSE),0)</f>
        <v>0.1065</v>
      </c>
      <c r="F84" s="14">
        <f t="shared" ca="1" si="77"/>
        <v>1.00040168</v>
      </c>
      <c r="G84" s="14">
        <f ca="1">(TRUNC(PRODUCT($F$12:$F83),16))</f>
        <v>1.02654926965205</v>
      </c>
      <c r="H84" s="14">
        <f t="shared" ca="1" si="78"/>
        <v>1.0199742322394101</v>
      </c>
      <c r="I84" s="14">
        <f t="shared" ca="1" si="79"/>
        <v>1.00644628</v>
      </c>
      <c r="J84" s="13">
        <f t="shared" si="67"/>
        <v>4.4499999999999998E-2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1.0027681610000001</v>
      </c>
      <c r="O84" s="12">
        <f t="shared" ca="1" si="72"/>
        <v>1.009232285</v>
      </c>
      <c r="P84" s="17">
        <f t="shared" si="81"/>
        <v>0</v>
      </c>
      <c r="Q84" s="14">
        <f t="shared" ca="1" si="63"/>
        <v>166181.12999998999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18176618.25</v>
      </c>
      <c r="C85" s="7">
        <f t="shared" si="66"/>
        <v>18000000</v>
      </c>
      <c r="D85" s="96">
        <f t="shared" si="80"/>
        <v>44637</v>
      </c>
      <c r="E85" s="94">
        <f ca="1">IF(D85&lt;$B$1,VLOOKUP(D85,[1]DI!$A$4:$B$15000,2,FALSE),0)</f>
        <v>0.11649999999999999</v>
      </c>
      <c r="F85" s="14">
        <f t="shared" ca="1" si="77"/>
        <v>1.0004373900000001</v>
      </c>
      <c r="G85" s="14">
        <f ca="1">(TRUNC(PRODUCT($F$12:$F84),16))</f>
        <v>1.02696161396268</v>
      </c>
      <c r="H85" s="14">
        <f t="shared" ca="1" si="78"/>
        <v>1.0199742322394101</v>
      </c>
      <c r="I85" s="14">
        <f t="shared" ca="1" si="79"/>
        <v>1.00685055</v>
      </c>
      <c r="J85" s="13">
        <f t="shared" si="67"/>
        <v>4.4499999999999998E-2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1.0029414249999999</v>
      </c>
      <c r="O85" s="12">
        <f t="shared" ca="1" si="72"/>
        <v>1.0098121250000001</v>
      </c>
      <c r="P85" s="17">
        <f t="shared" si="81"/>
        <v>0</v>
      </c>
      <c r="Q85" s="14">
        <f t="shared" ca="1" si="63"/>
        <v>176618.25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18187710.443999991</v>
      </c>
      <c r="C86" s="7">
        <f t="shared" si="66"/>
        <v>18000000</v>
      </c>
      <c r="D86" s="96">
        <f t="shared" si="80"/>
        <v>44638</v>
      </c>
      <c r="E86" s="94">
        <f ca="1">IF(D86&lt;$B$1,VLOOKUP(D86,[1]DI!$A$4:$B$15000,2,FALSE),0)</f>
        <v>0.11649999999999999</v>
      </c>
      <c r="F86" s="14">
        <f t="shared" ca="1" si="77"/>
        <v>1.0004373900000001</v>
      </c>
      <c r="G86" s="14">
        <f ca="1">(TRUNC(PRODUCT($F$12:$F85),16))</f>
        <v>1.0274107967030099</v>
      </c>
      <c r="H86" s="14">
        <f t="shared" ca="1" si="78"/>
        <v>1.0199742322394101</v>
      </c>
      <c r="I86" s="14">
        <f t="shared" ca="1" si="79"/>
        <v>1.0072909299999999</v>
      </c>
      <c r="J86" s="13">
        <f t="shared" si="67"/>
        <v>4.4499999999999998E-2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1.003114719</v>
      </c>
      <c r="O86" s="12">
        <f t="shared" ca="1" si="72"/>
        <v>1.010428358</v>
      </c>
      <c r="P86" s="17">
        <f t="shared" si="81"/>
        <v>4</v>
      </c>
      <c r="Q86" s="14">
        <f t="shared" ca="1" si="63"/>
        <v>187710.44399999001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18010984.535999991</v>
      </c>
      <c r="C87" s="7">
        <f t="shared" si="66"/>
        <v>18000000</v>
      </c>
      <c r="D87" s="96">
        <f t="shared" si="80"/>
        <v>44641</v>
      </c>
      <c r="E87" s="94">
        <f ca="1">IF(D87&lt;$B$1,VLOOKUP(D87,[1]DI!$A$4:$B$15000,2,FALSE),0)</f>
        <v>0.11649999999999999</v>
      </c>
      <c r="F87" s="14">
        <f t="shared" ca="1" si="77"/>
        <v>1.0004373900000001</v>
      </c>
      <c r="G87" s="14">
        <f ca="1">(TRUNC(PRODUCT($F$12:$F86),16))</f>
        <v>1.0278601759113799</v>
      </c>
      <c r="H87" s="14">
        <f t="shared" ca="1" si="78"/>
        <v>1.0274107967030099</v>
      </c>
      <c r="I87" s="14">
        <f t="shared" ca="1" si="79"/>
        <v>1.0004373900000001</v>
      </c>
      <c r="J87" s="13">
        <f t="shared" si="67"/>
        <v>4.4499999999999998E-2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1.000172786</v>
      </c>
      <c r="O87" s="12">
        <f t="shared" ca="1" si="72"/>
        <v>1.000610252</v>
      </c>
      <c r="P87" s="17">
        <f t="shared" si="81"/>
        <v>0</v>
      </c>
      <c r="Q87" s="14">
        <f t="shared" ca="1" si="63"/>
        <v>10984.535999989999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18021975.73199999</v>
      </c>
      <c r="C88" s="7">
        <f t="shared" si="66"/>
        <v>18000000</v>
      </c>
      <c r="D88" s="96">
        <f t="shared" si="80"/>
        <v>44642</v>
      </c>
      <c r="E88" s="94">
        <f ca="1">IF(D88&lt;$B$1,VLOOKUP(D88,[1]DI!$A$4:$B$15000,2,FALSE),0)</f>
        <v>0.11649999999999999</v>
      </c>
      <c r="F88" s="14">
        <f t="shared" ca="1" si="77"/>
        <v>1.0004373900000001</v>
      </c>
      <c r="G88" s="14">
        <f ca="1">(TRUNC(PRODUCT($F$12:$F87),16))</f>
        <v>1.0283097516737201</v>
      </c>
      <c r="H88" s="14">
        <f t="shared" ca="1" si="78"/>
        <v>1.0274107967030099</v>
      </c>
      <c r="I88" s="14">
        <f t="shared" ca="1" si="79"/>
        <v>1.0008749699999999</v>
      </c>
      <c r="J88" s="13">
        <f t="shared" si="67"/>
        <v>4.4499999999999998E-2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1.0003456019999999</v>
      </c>
      <c r="O88" s="12">
        <f t="shared" ca="1" si="72"/>
        <v>1.0012208739999999</v>
      </c>
      <c r="P88" s="17">
        <f t="shared" si="81"/>
        <v>0</v>
      </c>
      <c r="Q88" s="14">
        <f t="shared" ca="1" si="63"/>
        <v>21975.731999989999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18032973.624000002</v>
      </c>
      <c r="C89" s="7">
        <f t="shared" si="66"/>
        <v>18000000</v>
      </c>
      <c r="D89" s="96">
        <f t="shared" si="80"/>
        <v>44643</v>
      </c>
      <c r="E89" s="94">
        <f ca="1">IF(D89&lt;$B$1,VLOOKUP(D89,[1]DI!$A$4:$B$15000,2,FALSE),0)</f>
        <v>0.11649999999999999</v>
      </c>
      <c r="F89" s="14">
        <f t="shared" ca="1" si="77"/>
        <v>1.0004373900000001</v>
      </c>
      <c r="G89" s="14">
        <f ca="1">(TRUNC(PRODUCT($F$12:$F88),16))</f>
        <v>1.0287595240760099</v>
      </c>
      <c r="H89" s="14">
        <f t="shared" ca="1" si="78"/>
        <v>1.0274107967030099</v>
      </c>
      <c r="I89" s="14">
        <f t="shared" ca="1" si="79"/>
        <v>1.0013127399999999</v>
      </c>
      <c r="J89" s="13">
        <f t="shared" si="67"/>
        <v>4.4499999999999998E-2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1.0005184469999999</v>
      </c>
      <c r="O89" s="12">
        <f t="shared" ca="1" si="72"/>
        <v>1.001831868</v>
      </c>
      <c r="P89" s="17">
        <f t="shared" si="81"/>
        <v>0</v>
      </c>
      <c r="Q89" s="14">
        <f t="shared" ca="1" si="63"/>
        <v>32973.624000000003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18043978.374000002</v>
      </c>
      <c r="C90" s="7">
        <f t="shared" si="66"/>
        <v>18000000</v>
      </c>
      <c r="D90" s="96">
        <f t="shared" si="80"/>
        <v>44644</v>
      </c>
      <c r="E90" s="94">
        <f ca="1">IF(D90&lt;$B$1,VLOOKUP(D90,[1]DI!$A$4:$B$15000,2,FALSE),0)</f>
        <v>0.11649999999999999</v>
      </c>
      <c r="F90" s="14">
        <f t="shared" ca="1" si="77"/>
        <v>1.0004373900000001</v>
      </c>
      <c r="G90" s="14">
        <f ca="1">(TRUNC(PRODUCT($F$12:$F89),16))</f>
        <v>1.0292094932042399</v>
      </c>
      <c r="H90" s="14">
        <f t="shared" ca="1" si="78"/>
        <v>1.0274107967030099</v>
      </c>
      <c r="I90" s="14">
        <f t="shared" ca="1" si="79"/>
        <v>1.00175071</v>
      </c>
      <c r="J90" s="13">
        <f t="shared" si="67"/>
        <v>4.4499999999999998E-2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1.0006913230000001</v>
      </c>
      <c r="O90" s="12">
        <f t="shared" ca="1" si="72"/>
        <v>1.0024432430000001</v>
      </c>
      <c r="P90" s="17">
        <f t="shared" si="81"/>
        <v>0</v>
      </c>
      <c r="Q90" s="14">
        <f t="shared" ca="1" si="63"/>
        <v>43978.374000000003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18054989.639999989</v>
      </c>
      <c r="C91" s="7">
        <f t="shared" si="66"/>
        <v>18000000</v>
      </c>
      <c r="D91" s="96">
        <f t="shared" si="80"/>
        <v>44645</v>
      </c>
      <c r="E91" s="94">
        <f ca="1">IF(D91&lt;$B$1,VLOOKUP(D91,[1]DI!$A$4:$B$15000,2,FALSE),0)</f>
        <v>0.11649999999999999</v>
      </c>
      <c r="F91" s="14">
        <f t="shared" ca="1" si="77"/>
        <v>1.0004373900000001</v>
      </c>
      <c r="G91" s="14">
        <f ca="1">(TRUNC(PRODUCT($F$12:$F90),16))</f>
        <v>1.02965965914448</v>
      </c>
      <c r="H91" s="14">
        <f t="shared" ca="1" si="78"/>
        <v>1.0274107967030099</v>
      </c>
      <c r="I91" s="14">
        <f t="shared" ca="1" si="79"/>
        <v>1.00218886</v>
      </c>
      <c r="J91" s="13">
        <f t="shared" si="67"/>
        <v>4.4499999999999998E-2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1.000864228</v>
      </c>
      <c r="O91" s="12">
        <f t="shared" ca="1" si="72"/>
        <v>1.0030549799999999</v>
      </c>
      <c r="P91" s="17">
        <f t="shared" si="81"/>
        <v>0</v>
      </c>
      <c r="Q91" s="14">
        <f t="shared" ca="1" si="63"/>
        <v>54989.639999990002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18066007.782000002</v>
      </c>
      <c r="C92" s="7">
        <f t="shared" si="66"/>
        <v>18000000</v>
      </c>
      <c r="D92" s="96">
        <f t="shared" si="80"/>
        <v>44648</v>
      </c>
      <c r="E92" s="94">
        <f ca="1">IF(D92&lt;$B$1,VLOOKUP(D92,[1]DI!$A$4:$B$15000,2,FALSE),0)</f>
        <v>0.11649999999999999</v>
      </c>
      <c r="F92" s="14">
        <f t="shared" ca="1" si="77"/>
        <v>1.0004373900000001</v>
      </c>
      <c r="G92" s="14">
        <f ca="1">(TRUNC(PRODUCT($F$12:$F91),16))</f>
        <v>1.0301100219827899</v>
      </c>
      <c r="H92" s="14">
        <f t="shared" ca="1" si="78"/>
        <v>1.0274107967030099</v>
      </c>
      <c r="I92" s="14">
        <f t="shared" ca="1" si="79"/>
        <v>1.00262721</v>
      </c>
      <c r="J92" s="13">
        <f t="shared" si="67"/>
        <v>4.4499999999999998E-2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1.001037164</v>
      </c>
      <c r="O92" s="12">
        <f t="shared" ca="1" si="72"/>
        <v>1.0036670990000001</v>
      </c>
      <c r="P92" s="17">
        <f t="shared" si="81"/>
        <v>0</v>
      </c>
      <c r="Q92" s="14">
        <f t="shared" ca="1" si="63"/>
        <v>66007.782000000007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18077032.602000002</v>
      </c>
      <c r="C93" s="7">
        <f t="shared" si="66"/>
        <v>18000000</v>
      </c>
      <c r="D93" s="96">
        <f t="shared" si="80"/>
        <v>44649</v>
      </c>
      <c r="E93" s="94">
        <f ca="1">IF(D93&lt;$B$1,VLOOKUP(D93,[1]DI!$A$4:$B$15000,2,FALSE),0)</f>
        <v>0.11649999999999999</v>
      </c>
      <c r="F93" s="14">
        <f t="shared" ca="1" si="77"/>
        <v>1.0004373900000001</v>
      </c>
      <c r="G93" s="14">
        <f ca="1">(TRUNC(PRODUCT($F$12:$F92),16))</f>
        <v>1.0305605818053101</v>
      </c>
      <c r="H93" s="14">
        <f t="shared" ca="1" si="78"/>
        <v>1.0274107967030099</v>
      </c>
      <c r="I93" s="14">
        <f t="shared" ca="1" si="79"/>
        <v>1.00306575</v>
      </c>
      <c r="J93" s="13">
        <f t="shared" si="67"/>
        <v>4.4499999999999998E-2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1.0012101289999999</v>
      </c>
      <c r="O93" s="12">
        <f t="shared" ca="1" si="72"/>
        <v>1.004279589</v>
      </c>
      <c r="P93" s="17">
        <f t="shared" si="81"/>
        <v>0</v>
      </c>
      <c r="Q93" s="14">
        <f t="shared" ca="1" si="63"/>
        <v>77032.601999999999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18088064.11799999</v>
      </c>
      <c r="C94" s="7">
        <f t="shared" si="66"/>
        <v>18000000</v>
      </c>
      <c r="D94" s="96">
        <f t="shared" si="80"/>
        <v>44650</v>
      </c>
      <c r="E94" s="94">
        <f ca="1">IF(D94&lt;$B$1,VLOOKUP(D94,[1]DI!$A$4:$B$15000,2,FALSE),0)</f>
        <v>0.11649999999999999</v>
      </c>
      <c r="F94" s="14">
        <f t="shared" ca="1" si="77"/>
        <v>1.0004373900000001</v>
      </c>
      <c r="G94" s="14">
        <f ca="1">(TRUNC(PRODUCT($F$12:$F93),16))</f>
        <v>1.0310113386981801</v>
      </c>
      <c r="H94" s="14">
        <f t="shared" ca="1" si="78"/>
        <v>1.0274107967030099</v>
      </c>
      <c r="I94" s="14">
        <f t="shared" ca="1" si="79"/>
        <v>1.0035044799999999</v>
      </c>
      <c r="J94" s="13">
        <f t="shared" si="67"/>
        <v>4.4499999999999998E-2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1.001383124</v>
      </c>
      <c r="O94" s="12">
        <f t="shared" ca="1" si="72"/>
        <v>1.0048924509999999</v>
      </c>
      <c r="P94" s="17">
        <f t="shared" si="81"/>
        <v>0</v>
      </c>
      <c r="Q94" s="14">
        <f t="shared" ca="1" si="63"/>
        <v>88064.117999990005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18099102.348000001</v>
      </c>
      <c r="C95" s="7">
        <f t="shared" si="66"/>
        <v>18000000</v>
      </c>
      <c r="D95" s="96">
        <f t="shared" si="80"/>
        <v>44651</v>
      </c>
      <c r="E95" s="94">
        <f ca="1">IF(D95&lt;$B$1,VLOOKUP(D95,[1]DI!$A$4:$B$15000,2,FALSE),0)</f>
        <v>0.11649999999999999</v>
      </c>
      <c r="F95" s="14">
        <f t="shared" ca="1" si="77"/>
        <v>1.0004373900000001</v>
      </c>
      <c r="G95" s="14">
        <f ca="1">(TRUNC(PRODUCT($F$12:$F94),16))</f>
        <v>1.03146229274762</v>
      </c>
      <c r="H95" s="14">
        <f t="shared" ca="1" si="78"/>
        <v>1.0274107967030099</v>
      </c>
      <c r="I95" s="14">
        <f t="shared" ca="1" si="79"/>
        <v>1.0039434</v>
      </c>
      <c r="J95" s="13">
        <f t="shared" si="67"/>
        <v>4.4499999999999998E-2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1.001556149</v>
      </c>
      <c r="O95" s="12">
        <f t="shared" ca="1" si="72"/>
        <v>1.005505686</v>
      </c>
      <c r="P95" s="17">
        <f t="shared" si="81"/>
        <v>0</v>
      </c>
      <c r="Q95" s="14">
        <f t="shared" ca="1" si="63"/>
        <v>99102.347999999998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18110147.436000001</v>
      </c>
      <c r="C96" s="7">
        <f t="shared" si="66"/>
        <v>18000000</v>
      </c>
      <c r="D96" s="96">
        <f t="shared" si="80"/>
        <v>44652</v>
      </c>
      <c r="E96" s="94">
        <f ca="1">IF(D96&lt;$B$1,VLOOKUP(D96,[1]DI!$A$4:$B$15000,2,FALSE),0)</f>
        <v>0.11649999999999999</v>
      </c>
      <c r="F96" s="14">
        <f t="shared" ca="1" si="77"/>
        <v>1.0004373900000001</v>
      </c>
      <c r="G96" s="14">
        <f ca="1">(TRUNC(PRODUCT($F$12:$F95),16))</f>
        <v>1.0319134440398401</v>
      </c>
      <c r="H96" s="14">
        <f t="shared" ca="1" si="78"/>
        <v>1.0274107967030099</v>
      </c>
      <c r="I96" s="14">
        <f t="shared" ca="1" si="79"/>
        <v>1.0043825200000001</v>
      </c>
      <c r="J96" s="13">
        <f t="shared" si="67"/>
        <v>4.4499999999999998E-2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1.0017292040000001</v>
      </c>
      <c r="O96" s="12">
        <f t="shared" ca="1" si="72"/>
        <v>1.0061193020000001</v>
      </c>
      <c r="P96" s="17">
        <f t="shared" si="81"/>
        <v>0</v>
      </c>
      <c r="Q96" s="14">
        <f t="shared" ca="1" si="63"/>
        <v>110147.436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18121199.238000002</v>
      </c>
      <c r="C97" s="7">
        <f t="shared" si="66"/>
        <v>18000000</v>
      </c>
      <c r="D97" s="96">
        <f t="shared" si="80"/>
        <v>44655</v>
      </c>
      <c r="E97" s="94">
        <f ca="1">IF(D97&lt;$B$1,VLOOKUP(D97,[1]DI!$A$4:$B$15000,2,FALSE),0)</f>
        <v>0.11649999999999999</v>
      </c>
      <c r="F97" s="14">
        <f t="shared" ca="1" si="77"/>
        <v>1.0004373900000001</v>
      </c>
      <c r="G97" s="14">
        <f ca="1">(TRUNC(PRODUCT($F$12:$F96),16))</f>
        <v>1.0323647926611299</v>
      </c>
      <c r="H97" s="14">
        <f t="shared" ca="1" si="78"/>
        <v>1.0274107967030099</v>
      </c>
      <c r="I97" s="14">
        <f t="shared" ca="1" si="79"/>
        <v>1.00482183</v>
      </c>
      <c r="J97" s="13">
        <f t="shared" si="67"/>
        <v>4.4499999999999998E-2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1.0019022879999999</v>
      </c>
      <c r="O97" s="12">
        <f t="shared" ca="1" si="72"/>
        <v>1.006733291</v>
      </c>
      <c r="P97" s="17">
        <f t="shared" si="81"/>
        <v>0</v>
      </c>
      <c r="Q97" s="14">
        <f t="shared" ca="1" si="63"/>
        <v>121199.238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18132257.556000002</v>
      </c>
      <c r="C98" s="7">
        <f t="shared" si="66"/>
        <v>18000000</v>
      </c>
      <c r="D98" s="96">
        <f t="shared" si="80"/>
        <v>44656</v>
      </c>
      <c r="E98" s="94">
        <f ca="1">IF(D98&lt;$B$1,VLOOKUP(D98,[1]DI!$A$4:$B$15000,2,FALSE),0)</f>
        <v>0.11649999999999999</v>
      </c>
      <c r="F98" s="14">
        <f t="shared" ca="1" si="77"/>
        <v>1.0004373900000001</v>
      </c>
      <c r="G98" s="14">
        <f ca="1">(TRUNC(PRODUCT($F$12:$F97),16))</f>
        <v>1.03281633869779</v>
      </c>
      <c r="H98" s="14">
        <f t="shared" ca="1" si="78"/>
        <v>1.0274107967030099</v>
      </c>
      <c r="I98" s="14">
        <f t="shared" ca="1" si="79"/>
        <v>1.00526132</v>
      </c>
      <c r="J98" s="13">
        <f t="shared" si="67"/>
        <v>4.4499999999999998E-2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1.0020754030000001</v>
      </c>
      <c r="O98" s="12">
        <f t="shared" ca="1" si="72"/>
        <v>1.007347642</v>
      </c>
      <c r="P98" s="17">
        <f t="shared" si="81"/>
        <v>0</v>
      </c>
      <c r="Q98" s="14">
        <f t="shared" ca="1" si="63"/>
        <v>132257.55600000001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18143322.965999998</v>
      </c>
      <c r="C99" s="7">
        <f t="shared" si="66"/>
        <v>18000000</v>
      </c>
      <c r="D99" s="96">
        <f t="shared" si="80"/>
        <v>44657</v>
      </c>
      <c r="E99" s="94">
        <f ca="1">IF(D99&lt;$B$1,VLOOKUP(D99,[1]DI!$A$4:$B$15000,2,FALSE),0)</f>
        <v>0.11649999999999999</v>
      </c>
      <c r="F99" s="14">
        <f t="shared" ca="1" si="77"/>
        <v>1.0004373900000001</v>
      </c>
      <c r="G99" s="14">
        <f ca="1">(TRUNC(PRODUCT($F$12:$F98),16))</f>
        <v>1.0332680822361699</v>
      </c>
      <c r="H99" s="14">
        <f t="shared" ca="1" si="78"/>
        <v>1.0274107967030099</v>
      </c>
      <c r="I99" s="14">
        <f t="shared" ca="1" si="79"/>
        <v>1.0057010200000001</v>
      </c>
      <c r="J99" s="13">
        <f t="shared" si="67"/>
        <v>4.4499999999999998E-2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1.0022485480000001</v>
      </c>
      <c r="O99" s="12">
        <f t="shared" ca="1" si="72"/>
        <v>1.0079623870000001</v>
      </c>
      <c r="P99" s="17">
        <f t="shared" si="81"/>
        <v>0</v>
      </c>
      <c r="Q99" s="14">
        <f t="shared" ca="1" si="63"/>
        <v>143322.96599999999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18154394.892000001</v>
      </c>
      <c r="C100" s="7">
        <f t="shared" si="66"/>
        <v>18000000</v>
      </c>
      <c r="D100" s="96">
        <f t="shared" si="80"/>
        <v>44658</v>
      </c>
      <c r="E100" s="94">
        <f ca="1">IF(D100&lt;$B$1,VLOOKUP(D100,[1]DI!$A$4:$B$15000,2,FALSE),0)</f>
        <v>0.11649999999999999</v>
      </c>
      <c r="F100" s="14">
        <f t="shared" ca="1" si="77"/>
        <v>1.0004373900000001</v>
      </c>
      <c r="G100" s="14">
        <f ca="1">(TRUNC(PRODUCT($F$12:$F99),16))</f>
        <v>1.03372002336266</v>
      </c>
      <c r="H100" s="14">
        <f t="shared" ca="1" si="78"/>
        <v>1.0274107967030099</v>
      </c>
      <c r="I100" s="14">
        <f t="shared" ca="1" si="79"/>
        <v>1.0061408999999999</v>
      </c>
      <c r="J100" s="13">
        <f t="shared" si="67"/>
        <v>4.4499999999999998E-2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1.002421722</v>
      </c>
      <c r="O100" s="12">
        <f t="shared" ca="1" si="72"/>
        <v>1.0085774940000001</v>
      </c>
      <c r="P100" s="17">
        <f t="shared" si="81"/>
        <v>0</v>
      </c>
      <c r="Q100" s="14">
        <f t="shared" ca="1" si="63"/>
        <v>154394.89199999999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18165473.712000001</v>
      </c>
      <c r="C101" s="7">
        <f t="shared" si="66"/>
        <v>18000000</v>
      </c>
      <c r="D101" s="96">
        <f t="shared" si="80"/>
        <v>44659</v>
      </c>
      <c r="E101" s="94">
        <f ca="1">IF(D101&lt;$B$1,VLOOKUP(D101,[1]DI!$A$4:$B$15000,2,FALSE),0)</f>
        <v>0.11649999999999999</v>
      </c>
      <c r="F101" s="14">
        <f t="shared" ca="1" si="77"/>
        <v>1.0004373900000001</v>
      </c>
      <c r="G101" s="14">
        <f ca="1">(TRUNC(PRODUCT($F$12:$F100),16))</f>
        <v>1.0341721621636799</v>
      </c>
      <c r="H101" s="14">
        <f t="shared" ca="1" si="78"/>
        <v>1.0274107967030099</v>
      </c>
      <c r="I101" s="14">
        <f t="shared" ca="1" si="79"/>
        <v>1.0065809800000001</v>
      </c>
      <c r="J101" s="13">
        <f t="shared" si="67"/>
        <v>4.4499999999999998E-2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1.0025949270000001</v>
      </c>
      <c r="O101" s="12">
        <f t="shared" ca="1" si="72"/>
        <v>1.009192984</v>
      </c>
      <c r="P101" s="17">
        <f t="shared" si="81"/>
        <v>0</v>
      </c>
      <c r="Q101" s="14">
        <f t="shared" ca="1" si="63"/>
        <v>165473.712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18176559.066</v>
      </c>
      <c r="C102" s="7">
        <f t="shared" si="66"/>
        <v>18000000</v>
      </c>
      <c r="D102" s="96">
        <f t="shared" si="80"/>
        <v>44662</v>
      </c>
      <c r="E102" s="94">
        <f ca="1">IF(D102&lt;$B$1,VLOOKUP(D102,[1]DI!$A$4:$B$15000,2,FALSE),0)</f>
        <v>0.11649999999999999</v>
      </c>
      <c r="F102" s="14">
        <f t="shared" ca="1" si="77"/>
        <v>1.0004373900000001</v>
      </c>
      <c r="G102" s="14">
        <f ca="1">(TRUNC(PRODUCT($F$12:$F101),16))</f>
        <v>1.0346244987256901</v>
      </c>
      <c r="H102" s="14">
        <f t="shared" ca="1" si="78"/>
        <v>1.0274107967030099</v>
      </c>
      <c r="I102" s="14">
        <f t="shared" ca="1" si="79"/>
        <v>1.00702124</v>
      </c>
      <c r="J102" s="13">
        <f t="shared" si="67"/>
        <v>4.4499999999999998E-2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1.0027681610000001</v>
      </c>
      <c r="O102" s="12">
        <f t="shared" ca="1" si="72"/>
        <v>1.009808837</v>
      </c>
      <c r="P102" s="17">
        <f t="shared" si="81"/>
        <v>0</v>
      </c>
      <c r="Q102" s="14">
        <f t="shared" ca="1" si="63"/>
        <v>176559.06599999999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18187651.493999992</v>
      </c>
      <c r="C103" s="7">
        <f t="shared" si="66"/>
        <v>18000000</v>
      </c>
      <c r="D103" s="96">
        <f t="shared" si="80"/>
        <v>44663</v>
      </c>
      <c r="E103" s="94">
        <f ca="1">IF(D103&lt;$B$1,VLOOKUP(D103,[1]DI!$A$4:$B$15000,2,FALSE),0)</f>
        <v>0.11649999999999999</v>
      </c>
      <c r="F103" s="14">
        <f t="shared" ca="1" si="77"/>
        <v>1.0004373900000001</v>
      </c>
      <c r="G103" s="14">
        <f ca="1">(TRUNC(PRODUCT($F$12:$F102),16))</f>
        <v>1.03507703313519</v>
      </c>
      <c r="H103" s="14">
        <f t="shared" ca="1" si="78"/>
        <v>1.0274107967030099</v>
      </c>
      <c r="I103" s="14">
        <f t="shared" ca="1" si="79"/>
        <v>1.0074617100000001</v>
      </c>
      <c r="J103" s="13">
        <f t="shared" si="67"/>
        <v>4.4499999999999998E-2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1.0029414249999999</v>
      </c>
      <c r="O103" s="12">
        <f t="shared" ca="1" si="72"/>
        <v>1.0104250829999999</v>
      </c>
      <c r="P103" s="17">
        <f t="shared" si="81"/>
        <v>0</v>
      </c>
      <c r="Q103" s="14">
        <f t="shared" ca="1" si="63"/>
        <v>187651.49399998999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18198750.473999988</v>
      </c>
      <c r="C104" s="7">
        <f t="shared" si="66"/>
        <v>18000000</v>
      </c>
      <c r="D104" s="96">
        <f t="shared" si="80"/>
        <v>44664</v>
      </c>
      <c r="E104" s="94">
        <f ca="1">IF(D104&lt;$B$1,VLOOKUP(D104,[1]DI!$A$4:$B$15000,2,FALSE),0)</f>
        <v>0.11649999999999999</v>
      </c>
      <c r="F104" s="14">
        <f t="shared" ca="1" si="77"/>
        <v>1.0004373900000001</v>
      </c>
      <c r="G104" s="14">
        <f ca="1">(TRUNC(PRODUCT($F$12:$F103),16))</f>
        <v>1.0355297654787099</v>
      </c>
      <c r="H104" s="14">
        <f t="shared" ca="1" si="78"/>
        <v>1.0274107967030099</v>
      </c>
      <c r="I104" s="14">
        <f t="shared" ca="1" si="79"/>
        <v>1.0079023600000001</v>
      </c>
      <c r="J104" s="13">
        <f t="shared" si="67"/>
        <v>4.4499999999999998E-2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1.003114719</v>
      </c>
      <c r="O104" s="12">
        <f t="shared" ca="1" si="72"/>
        <v>1.0110416929999999</v>
      </c>
      <c r="P104" s="17">
        <f t="shared" si="81"/>
        <v>0</v>
      </c>
      <c r="Q104" s="14">
        <f t="shared" ca="1" si="63"/>
        <v>198750.47399999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18209856.365999989</v>
      </c>
      <c r="C105" s="7">
        <f t="shared" si="66"/>
        <v>18000000</v>
      </c>
      <c r="D105" s="96">
        <f t="shared" si="80"/>
        <v>44665</v>
      </c>
      <c r="E105" s="94">
        <f ca="1">IF(D105&lt;$B$1,VLOOKUP(D105,[1]DI!$A$4:$B$15000,2,FALSE),0)</f>
        <v>0.11649999999999999</v>
      </c>
      <c r="F105" s="14">
        <f t="shared" ca="1" si="77"/>
        <v>1.0004373900000001</v>
      </c>
      <c r="G105" s="14">
        <f ca="1">(TRUNC(PRODUCT($F$12:$F104),16))</f>
        <v>1.03598269584283</v>
      </c>
      <c r="H105" s="14">
        <f t="shared" ca="1" si="78"/>
        <v>1.0274107967030099</v>
      </c>
      <c r="I105" s="14">
        <f t="shared" ca="1" si="79"/>
        <v>1.00834321</v>
      </c>
      <c r="J105" s="13">
        <f t="shared" si="67"/>
        <v>4.4499999999999998E-2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1.003288044</v>
      </c>
      <c r="O105" s="12">
        <f t="shared" ca="1" si="72"/>
        <v>1.0116586869999999</v>
      </c>
      <c r="P105" s="17">
        <f t="shared" si="81"/>
        <v>0</v>
      </c>
      <c r="Q105" s="14">
        <f t="shared" ca="1" si="63"/>
        <v>209856.36599999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18220968.791999999</v>
      </c>
      <c r="C106" s="7">
        <f t="shared" si="66"/>
        <v>18000000</v>
      </c>
      <c r="D106" s="96">
        <f t="shared" si="80"/>
        <v>44669</v>
      </c>
      <c r="E106" s="94">
        <f ca="1">IF(D106&lt;$B$1,VLOOKUP(D106,[1]DI!$A$4:$B$15000,2,FALSE),0)</f>
        <v>0.11649999999999999</v>
      </c>
      <c r="F106" s="14">
        <f t="shared" ca="1" si="77"/>
        <v>1.0004373900000001</v>
      </c>
      <c r="G106" s="14">
        <f ca="1">(TRUNC(PRODUCT($F$12:$F105),16))</f>
        <v>1.03643582431417</v>
      </c>
      <c r="H106" s="14">
        <f t="shared" ca="1" si="78"/>
        <v>1.0274107967030099</v>
      </c>
      <c r="I106" s="14">
        <f t="shared" ca="1" si="79"/>
        <v>1.00878424</v>
      </c>
      <c r="J106" s="13">
        <f t="shared" si="67"/>
        <v>4.4499999999999998E-2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1.003461398</v>
      </c>
      <c r="O106" s="12">
        <f t="shared" ca="1" si="72"/>
        <v>1.012276044</v>
      </c>
      <c r="P106" s="17">
        <f t="shared" si="81"/>
        <v>0</v>
      </c>
      <c r="Q106" s="14">
        <f t="shared" ca="1" si="63"/>
        <v>220968.79199999999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18232088.309999999</v>
      </c>
      <c r="C107" s="7">
        <f t="shared" si="66"/>
        <v>18000000</v>
      </c>
      <c r="D107" s="96">
        <f t="shared" si="80"/>
        <v>44670</v>
      </c>
      <c r="E107" s="94">
        <f ca="1">IF(D107&lt;$B$1,VLOOKUP(D107,[1]DI!$A$4:$B$15000,2,FALSE),0)</f>
        <v>0.11649999999999999</v>
      </c>
      <c r="F107" s="14">
        <f t="shared" ca="1" si="77"/>
        <v>1.0004373900000001</v>
      </c>
      <c r="G107" s="14">
        <f ca="1">(TRUNC(PRODUCT($F$12:$F106),16))</f>
        <v>1.0368891509793701</v>
      </c>
      <c r="H107" s="14">
        <f t="shared" ca="1" si="78"/>
        <v>1.0274107967030099</v>
      </c>
      <c r="I107" s="14">
        <f t="shared" ca="1" si="79"/>
        <v>1.00922548</v>
      </c>
      <c r="J107" s="13">
        <f t="shared" si="67"/>
        <v>4.4499999999999998E-2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1.003634782</v>
      </c>
      <c r="O107" s="12">
        <f t="shared" ca="1" si="72"/>
        <v>1.0128937950000001</v>
      </c>
      <c r="P107" s="17">
        <f t="shared" si="81"/>
        <v>5</v>
      </c>
      <c r="Q107" s="14">
        <f t="shared" ca="1" si="63"/>
        <v>232088.31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18010984.535999991</v>
      </c>
      <c r="C108" s="7">
        <f t="shared" si="66"/>
        <v>18000000</v>
      </c>
      <c r="D108" s="96">
        <f t="shared" si="80"/>
        <v>44671</v>
      </c>
      <c r="E108" s="94">
        <f ca="1">IF(D108&lt;$B$1,VLOOKUP(D108,[1]DI!$A$4:$B$15000,2,FALSE),0)</f>
        <v>0.11649999999999999</v>
      </c>
      <c r="F108" s="14">
        <f t="shared" ca="1" si="77"/>
        <v>1.0004373900000001</v>
      </c>
      <c r="G108" s="14">
        <f ca="1">(TRUNC(PRODUCT($F$12:$F107),16))</f>
        <v>1.0373426759251101</v>
      </c>
      <c r="H108" s="14">
        <f t="shared" ca="1" si="78"/>
        <v>1.0368891509793701</v>
      </c>
      <c r="I108" s="14">
        <f t="shared" ca="1" si="79"/>
        <v>1.0004373900000001</v>
      </c>
      <c r="J108" s="13">
        <f t="shared" si="67"/>
        <v>4.4499999999999998E-2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1.000172786</v>
      </c>
      <c r="O108" s="12">
        <f t="shared" ca="1" si="72"/>
        <v>1.000610252</v>
      </c>
      <c r="P108" s="17">
        <f t="shared" si="81"/>
        <v>0</v>
      </c>
      <c r="Q108" s="14">
        <f t="shared" ca="1" si="63"/>
        <v>10984.535999989999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18021975.73199999</v>
      </c>
      <c r="C109" s="7">
        <f t="shared" si="66"/>
        <v>18000000</v>
      </c>
      <c r="D109" s="96">
        <f t="shared" si="80"/>
        <v>44673</v>
      </c>
      <c r="E109" s="94">
        <f ca="1">IF(D109&lt;$B$1,VLOOKUP(D109,[1]DI!$A$4:$B$15000,2,FALSE),0)</f>
        <v>0.11649999999999999</v>
      </c>
      <c r="F109" s="14">
        <f t="shared" ca="1" si="77"/>
        <v>1.0004373900000001</v>
      </c>
      <c r="G109" s="14">
        <f ca="1">(TRUNC(PRODUCT($F$12:$F108),16))</f>
        <v>1.03779639923814</v>
      </c>
      <c r="H109" s="14">
        <f t="shared" ca="1" si="78"/>
        <v>1.0368891509793701</v>
      </c>
      <c r="I109" s="14">
        <f t="shared" ca="1" si="79"/>
        <v>1.0008749699999999</v>
      </c>
      <c r="J109" s="13">
        <f t="shared" si="67"/>
        <v>4.4499999999999998E-2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1.0003456019999999</v>
      </c>
      <c r="O109" s="12">
        <f t="shared" ca="1" si="72"/>
        <v>1.0012208739999999</v>
      </c>
      <c r="P109" s="17">
        <f t="shared" si="81"/>
        <v>0</v>
      </c>
      <c r="Q109" s="14">
        <f t="shared" ca="1" si="63"/>
        <v>21975.731999989999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18032973.624000002</v>
      </c>
      <c r="C110" s="7">
        <f t="shared" si="66"/>
        <v>18000000</v>
      </c>
      <c r="D110" s="96">
        <f t="shared" si="80"/>
        <v>44676</v>
      </c>
      <c r="E110" s="94">
        <f ca="1">IF(D110&lt;$B$1,VLOOKUP(D110,[1]DI!$A$4:$B$15000,2,FALSE),0)</f>
        <v>0.11649999999999999</v>
      </c>
      <c r="F110" s="14">
        <f t="shared" ca="1" si="77"/>
        <v>1.0004373900000001</v>
      </c>
      <c r="G110" s="14">
        <f ca="1">(TRUNC(PRODUCT($F$12:$F109),16))</f>
        <v>1.0382503210052001</v>
      </c>
      <c r="H110" s="14">
        <f t="shared" ca="1" si="78"/>
        <v>1.0368891509793701</v>
      </c>
      <c r="I110" s="14">
        <f t="shared" ca="1" si="79"/>
        <v>1.0013127399999999</v>
      </c>
      <c r="J110" s="13">
        <f t="shared" si="67"/>
        <v>4.4499999999999998E-2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1.0005184469999999</v>
      </c>
      <c r="O110" s="12">
        <f t="shared" ca="1" si="72"/>
        <v>1.001831868</v>
      </c>
      <c r="P110" s="17">
        <f t="shared" si="81"/>
        <v>0</v>
      </c>
      <c r="Q110" s="14">
        <f t="shared" ca="1" si="63"/>
        <v>32973.624000000003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18043978.374000002</v>
      </c>
      <c r="C111" s="7">
        <f t="shared" si="66"/>
        <v>18000000</v>
      </c>
      <c r="D111" s="96">
        <f t="shared" si="80"/>
        <v>44677</v>
      </c>
      <c r="E111" s="94">
        <f ca="1">IF(D111&lt;$B$1,VLOOKUP(D111,[1]DI!$A$4:$B$15000,2,FALSE),0)</f>
        <v>0.11649999999999999</v>
      </c>
      <c r="F111" s="14">
        <f t="shared" ca="1" si="77"/>
        <v>1.0004373900000001</v>
      </c>
      <c r="G111" s="14">
        <f ca="1">(TRUNC(PRODUCT($F$12:$F110),16))</f>
        <v>1.0387044413130999</v>
      </c>
      <c r="H111" s="14">
        <f t="shared" ca="1" si="78"/>
        <v>1.0368891509793701</v>
      </c>
      <c r="I111" s="14">
        <f t="shared" ca="1" si="79"/>
        <v>1.00175071</v>
      </c>
      <c r="J111" s="13">
        <f t="shared" si="67"/>
        <v>4.4499999999999998E-2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1.0006913230000001</v>
      </c>
      <c r="O111" s="12">
        <f t="shared" ca="1" si="72"/>
        <v>1.0024432430000001</v>
      </c>
      <c r="P111" s="17">
        <f t="shared" si="81"/>
        <v>0</v>
      </c>
      <c r="Q111" s="14">
        <f t="shared" ca="1" si="63"/>
        <v>43978.374000000003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18054989.639999989</v>
      </c>
      <c r="C112" s="7">
        <f t="shared" si="66"/>
        <v>18000000</v>
      </c>
      <c r="D112" s="96">
        <f t="shared" si="80"/>
        <v>44678</v>
      </c>
      <c r="E112" s="94">
        <f ca="1">IF(D112&lt;$B$1,VLOOKUP(D112,[1]DI!$A$4:$B$15000,2,FALSE),0)</f>
        <v>0.11649999999999999</v>
      </c>
      <c r="F112" s="14">
        <f t="shared" ca="1" si="77"/>
        <v>1.0004373900000001</v>
      </c>
      <c r="G112" s="14">
        <f ca="1">(TRUNC(PRODUCT($F$12:$F111),16))</f>
        <v>1.03915876024869</v>
      </c>
      <c r="H112" s="14">
        <f t="shared" ca="1" si="78"/>
        <v>1.0368891509793701</v>
      </c>
      <c r="I112" s="14">
        <f t="shared" ca="1" si="79"/>
        <v>1.00218886</v>
      </c>
      <c r="J112" s="13">
        <f t="shared" si="67"/>
        <v>4.4499999999999998E-2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1.000864228</v>
      </c>
      <c r="O112" s="12">
        <f t="shared" ca="1" si="72"/>
        <v>1.0030549799999999</v>
      </c>
      <c r="P112" s="17">
        <f t="shared" si="81"/>
        <v>0</v>
      </c>
      <c r="Q112" s="14">
        <f t="shared" ca="1" si="63"/>
        <v>54989.639999990002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18066007.782000002</v>
      </c>
      <c r="C113" s="7">
        <f t="shared" si="66"/>
        <v>18000000</v>
      </c>
      <c r="D113" s="96">
        <f t="shared" si="80"/>
        <v>44679</v>
      </c>
      <c r="E113" s="94">
        <f ca="1">IF(D113&lt;$B$1,VLOOKUP(D113,[1]DI!$A$4:$B$15000,2,FALSE),0)</f>
        <v>0.11649999999999999</v>
      </c>
      <c r="F113" s="14">
        <f t="shared" ca="1" si="77"/>
        <v>1.0004373900000001</v>
      </c>
      <c r="G113" s="14">
        <f ca="1">(TRUNC(PRODUCT($F$12:$F112),16))</f>
        <v>1.0396132778988301</v>
      </c>
      <c r="H113" s="14">
        <f t="shared" ca="1" si="78"/>
        <v>1.0368891509793701</v>
      </c>
      <c r="I113" s="14">
        <f t="shared" ca="1" si="79"/>
        <v>1.00262721</v>
      </c>
      <c r="J113" s="13">
        <f t="shared" si="67"/>
        <v>4.4499999999999998E-2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1.001037164</v>
      </c>
      <c r="O113" s="12">
        <f t="shared" ca="1" si="72"/>
        <v>1.0036670990000001</v>
      </c>
      <c r="P113" s="17">
        <f t="shared" si="81"/>
        <v>0</v>
      </c>
      <c r="Q113" s="14">
        <f t="shared" ca="1" si="63"/>
        <v>66007.782000000007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18077032.602000002</v>
      </c>
      <c r="C114" s="7">
        <f t="shared" si="66"/>
        <v>18000000</v>
      </c>
      <c r="D114" s="96">
        <f t="shared" si="80"/>
        <v>44680</v>
      </c>
      <c r="E114" s="94">
        <f ca="1">IF(D114&lt;$B$1,VLOOKUP(D114,[1]DI!$A$4:$B$15000,2,FALSE),0)</f>
        <v>0.11649999999999999</v>
      </c>
      <c r="F114" s="14">
        <f t="shared" ca="1" si="77"/>
        <v>1.0004373900000001</v>
      </c>
      <c r="G114" s="14">
        <f ca="1">(TRUNC(PRODUCT($F$12:$F113),16))</f>
        <v>1.04006799435046</v>
      </c>
      <c r="H114" s="14">
        <f t="shared" ca="1" si="78"/>
        <v>1.0368891509793701</v>
      </c>
      <c r="I114" s="14">
        <f t="shared" ca="1" si="79"/>
        <v>1.00306575</v>
      </c>
      <c r="J114" s="13">
        <f t="shared" si="67"/>
        <v>4.4499999999999998E-2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1.0012101289999999</v>
      </c>
      <c r="O114" s="12">
        <f t="shared" ca="1" si="72"/>
        <v>1.004279589</v>
      </c>
      <c r="P114" s="17">
        <f t="shared" si="81"/>
        <v>0</v>
      </c>
      <c r="Q114" s="14">
        <f t="shared" ca="1" si="63"/>
        <v>77032.601999999999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18088064.11799999</v>
      </c>
      <c r="C115" s="7">
        <f t="shared" si="66"/>
        <v>18000000</v>
      </c>
      <c r="D115" s="96">
        <f t="shared" si="80"/>
        <v>44683</v>
      </c>
      <c r="E115" s="94">
        <f ca="1">IF(D115&lt;$B$1,VLOOKUP(D115,[1]DI!$A$4:$B$15000,2,FALSE),0)</f>
        <v>0.11649999999999999</v>
      </c>
      <c r="F115" s="14">
        <f t="shared" ca="1" si="77"/>
        <v>1.0004373900000001</v>
      </c>
      <c r="G115" s="14">
        <f ca="1">(TRUNC(PRODUCT($F$12:$F114),16))</f>
        <v>1.0405229096905</v>
      </c>
      <c r="H115" s="14">
        <f t="shared" ca="1" si="78"/>
        <v>1.0368891509793701</v>
      </c>
      <c r="I115" s="14">
        <f t="shared" ca="1" si="79"/>
        <v>1.0035044799999999</v>
      </c>
      <c r="J115" s="13">
        <f t="shared" si="67"/>
        <v>4.4499999999999998E-2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1.001383124</v>
      </c>
      <c r="O115" s="12">
        <f t="shared" ca="1" si="72"/>
        <v>1.0048924509999999</v>
      </c>
      <c r="P115" s="17">
        <f t="shared" si="81"/>
        <v>0</v>
      </c>
      <c r="Q115" s="14">
        <f t="shared" ca="1" si="63"/>
        <v>88064.117999990005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18099102.348000001</v>
      </c>
      <c r="C116" s="7">
        <f t="shared" si="66"/>
        <v>18000000</v>
      </c>
      <c r="D116" s="96">
        <f t="shared" si="80"/>
        <v>44684</v>
      </c>
      <c r="E116" s="94">
        <f ca="1">IF(D116&lt;$B$1,VLOOKUP(D116,[1]DI!$A$4:$B$15000,2,FALSE),0)</f>
        <v>0.11649999999999999</v>
      </c>
      <c r="F116" s="14">
        <f t="shared" ca="1" si="77"/>
        <v>1.0004373900000001</v>
      </c>
      <c r="G116" s="14">
        <f ca="1">(TRUNC(PRODUCT($F$12:$F115),16))</f>
        <v>1.0409780240059701</v>
      </c>
      <c r="H116" s="14">
        <f t="shared" ca="1" si="78"/>
        <v>1.0368891509793701</v>
      </c>
      <c r="I116" s="14">
        <f t="shared" ca="1" si="79"/>
        <v>1.0039434</v>
      </c>
      <c r="J116" s="13">
        <f t="shared" si="67"/>
        <v>4.4499999999999998E-2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1.001556149</v>
      </c>
      <c r="O116" s="12">
        <f t="shared" ca="1" si="72"/>
        <v>1.005505686</v>
      </c>
      <c r="P116" s="17">
        <f t="shared" si="81"/>
        <v>0</v>
      </c>
      <c r="Q116" s="14">
        <f t="shared" ca="1" si="63"/>
        <v>99102.347999999998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18110147.436000001</v>
      </c>
      <c r="C117" s="7">
        <f t="shared" si="66"/>
        <v>18000000</v>
      </c>
      <c r="D117" s="96">
        <f t="shared" si="80"/>
        <v>44685</v>
      </c>
      <c r="E117" s="94">
        <f ca="1">IF(D117&lt;$B$1,VLOOKUP(D117,[1]DI!$A$4:$B$15000,2,FALSE),0)</f>
        <v>0.11649999999999999</v>
      </c>
      <c r="F117" s="14">
        <f t="shared" ca="1" si="77"/>
        <v>1.0004373900000001</v>
      </c>
      <c r="G117" s="14">
        <f ca="1">(TRUNC(PRODUCT($F$12:$F116),16))</f>
        <v>1.04143333738389</v>
      </c>
      <c r="H117" s="14">
        <f t="shared" ca="1" si="78"/>
        <v>1.0368891509793701</v>
      </c>
      <c r="I117" s="14">
        <f t="shared" ca="1" si="79"/>
        <v>1.0043825200000001</v>
      </c>
      <c r="J117" s="13">
        <f t="shared" si="67"/>
        <v>4.4499999999999998E-2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1.0017292040000001</v>
      </c>
      <c r="O117" s="12">
        <f t="shared" ca="1" si="72"/>
        <v>1.0061193020000001</v>
      </c>
      <c r="P117" s="17">
        <f t="shared" si="81"/>
        <v>0</v>
      </c>
      <c r="Q117" s="14">
        <f t="shared" ca="1" si="63"/>
        <v>110147.436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18121199.238000002</v>
      </c>
      <c r="C118" s="7">
        <f t="shared" si="66"/>
        <v>18000000</v>
      </c>
      <c r="D118" s="96">
        <f t="shared" si="80"/>
        <v>44686</v>
      </c>
      <c r="E118" s="94">
        <f ca="1">IF(D118&lt;$B$1,VLOOKUP(D118,[1]DI!$A$4:$B$15000,2,FALSE),0)</f>
        <v>0.1265</v>
      </c>
      <c r="F118" s="14">
        <f t="shared" ca="1" si="77"/>
        <v>1.0004727899999999</v>
      </c>
      <c r="G118" s="14">
        <f ca="1">(TRUNC(PRODUCT($F$12:$F117),16))</f>
        <v>1.0418888499113299</v>
      </c>
      <c r="H118" s="14">
        <f t="shared" ca="1" si="78"/>
        <v>1.0368891509793701</v>
      </c>
      <c r="I118" s="14">
        <f t="shared" ca="1" si="79"/>
        <v>1.00482183</v>
      </c>
      <c r="J118" s="13">
        <f t="shared" si="67"/>
        <v>4.4499999999999998E-2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1.0019022879999999</v>
      </c>
      <c r="O118" s="12">
        <f t="shared" ca="1" si="72"/>
        <v>1.006733291</v>
      </c>
      <c r="P118" s="17">
        <f t="shared" si="81"/>
        <v>0</v>
      </c>
      <c r="Q118" s="14">
        <f t="shared" ca="1" si="63"/>
        <v>121199.238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18132899.328000002</v>
      </c>
      <c r="C119" s="7">
        <f t="shared" si="66"/>
        <v>18000000</v>
      </c>
      <c r="D119" s="96">
        <f t="shared" si="80"/>
        <v>44687</v>
      </c>
      <c r="E119" s="94">
        <f ca="1">IF(D119&lt;$B$1,VLOOKUP(D119,[1]DI!$A$4:$B$15000,2,FALSE),0)</f>
        <v>0.1265</v>
      </c>
      <c r="F119" s="14">
        <f t="shared" ca="1" si="77"/>
        <v>1.0004727899999999</v>
      </c>
      <c r="G119" s="14">
        <f ca="1">(TRUNC(PRODUCT($F$12:$F118),16))</f>
        <v>1.04238144454068</v>
      </c>
      <c r="H119" s="14">
        <f t="shared" ca="1" si="78"/>
        <v>1.0368891509793701</v>
      </c>
      <c r="I119" s="14">
        <f t="shared" ca="1" si="79"/>
        <v>1.0052969</v>
      </c>
      <c r="J119" s="13">
        <f t="shared" si="67"/>
        <v>4.4499999999999998E-2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1.0020754030000001</v>
      </c>
      <c r="O119" s="12">
        <f t="shared" ca="1" si="72"/>
        <v>1.007383296</v>
      </c>
      <c r="P119" s="17">
        <f t="shared" si="81"/>
        <v>0</v>
      </c>
      <c r="Q119" s="14">
        <f t="shared" ca="1" si="63"/>
        <v>132899.32800000001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18144606.905999999</v>
      </c>
      <c r="C120" s="7">
        <f t="shared" si="66"/>
        <v>18000000</v>
      </c>
      <c r="D120" s="96">
        <f t="shared" si="80"/>
        <v>44690</v>
      </c>
      <c r="E120" s="94">
        <f ca="1">IF(D120&lt;$B$1,VLOOKUP(D120,[1]DI!$A$4:$B$15000,2,FALSE),0)</f>
        <v>0.1265</v>
      </c>
      <c r="F120" s="14">
        <f t="shared" ca="1" si="77"/>
        <v>1.0004727899999999</v>
      </c>
      <c r="G120" s="14">
        <f ca="1">(TRUNC(PRODUCT($F$12:$F119),16))</f>
        <v>1.04287427206385</v>
      </c>
      <c r="H120" s="14">
        <f t="shared" ca="1" si="78"/>
        <v>1.0368891509793701</v>
      </c>
      <c r="I120" s="14">
        <f t="shared" ca="1" si="79"/>
        <v>1.0057721900000001</v>
      </c>
      <c r="J120" s="13">
        <f t="shared" si="67"/>
        <v>4.4499999999999998E-2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1.0022485480000001</v>
      </c>
      <c r="O120" s="12">
        <f t="shared" ca="1" si="72"/>
        <v>1.008033717</v>
      </c>
      <c r="P120" s="17">
        <f t="shared" si="81"/>
        <v>0</v>
      </c>
      <c r="Q120" s="14">
        <f t="shared" ca="1" si="63"/>
        <v>144606.90599999999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18156322.116</v>
      </c>
      <c r="C121" s="7">
        <f t="shared" si="66"/>
        <v>18000000</v>
      </c>
      <c r="D121" s="96">
        <f t="shared" si="80"/>
        <v>44691</v>
      </c>
      <c r="E121" s="94">
        <f ca="1">IF(D121&lt;$B$1,VLOOKUP(D121,[1]DI!$A$4:$B$15000,2,FALSE),0)</f>
        <v>0.1265</v>
      </c>
      <c r="F121" s="14">
        <f t="shared" ca="1" si="77"/>
        <v>1.0004727899999999</v>
      </c>
      <c r="G121" s="14">
        <f ca="1">(TRUNC(PRODUCT($F$12:$F120),16))</f>
        <v>1.0433673325909401</v>
      </c>
      <c r="H121" s="14">
        <f t="shared" ca="1" si="78"/>
        <v>1.0368891509793701</v>
      </c>
      <c r="I121" s="14">
        <f t="shared" ca="1" si="79"/>
        <v>1.00624771</v>
      </c>
      <c r="J121" s="13">
        <f t="shared" si="67"/>
        <v>4.4499999999999998E-2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1.002421722</v>
      </c>
      <c r="O121" s="12">
        <f t="shared" ca="1" si="72"/>
        <v>1.008684562</v>
      </c>
      <c r="P121" s="17">
        <f t="shared" si="81"/>
        <v>0</v>
      </c>
      <c r="Q121" s="14">
        <f t="shared" ca="1" si="63"/>
        <v>156322.11600000001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18168044.831999999</v>
      </c>
      <c r="C122" s="7">
        <f t="shared" si="66"/>
        <v>18000000</v>
      </c>
      <c r="D122" s="96">
        <f t="shared" si="80"/>
        <v>44692</v>
      </c>
      <c r="E122" s="94">
        <f ca="1">IF(D122&lt;$B$1,VLOOKUP(D122,[1]DI!$A$4:$B$15000,2,FALSE),0)</f>
        <v>0.1265</v>
      </c>
      <c r="F122" s="14">
        <f t="shared" ca="1" si="77"/>
        <v>1.0004727899999999</v>
      </c>
      <c r="G122" s="14">
        <f ca="1">(TRUNC(PRODUCT($F$12:$F121),16))</f>
        <v>1.04386062623211</v>
      </c>
      <c r="H122" s="14">
        <f t="shared" ca="1" si="78"/>
        <v>1.0368891509793701</v>
      </c>
      <c r="I122" s="14">
        <f t="shared" ca="1" si="79"/>
        <v>1.00672345</v>
      </c>
      <c r="J122" s="13">
        <f t="shared" si="67"/>
        <v>4.4499999999999998E-2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1.0025949270000001</v>
      </c>
      <c r="O122" s="12">
        <f t="shared" ca="1" si="72"/>
        <v>1.0093358240000001</v>
      </c>
      <c r="P122" s="17">
        <f t="shared" si="81"/>
        <v>0</v>
      </c>
      <c r="Q122" s="14">
        <f t="shared" ca="1" si="63"/>
        <v>168044.83199999999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18179775.18</v>
      </c>
      <c r="C123" s="7">
        <f t="shared" si="66"/>
        <v>18000000</v>
      </c>
      <c r="D123" s="96">
        <f t="shared" si="80"/>
        <v>44693</v>
      </c>
      <c r="E123" s="94">
        <f ca="1">IF(D123&lt;$B$1,VLOOKUP(D123,[1]DI!$A$4:$B$15000,2,FALSE),0)</f>
        <v>0.1265</v>
      </c>
      <c r="F123" s="14">
        <f t="shared" ca="1" si="77"/>
        <v>1.0004727899999999</v>
      </c>
      <c r="G123" s="14">
        <f ca="1">(TRUNC(PRODUCT($F$12:$F122),16))</f>
        <v>1.0443541530975899</v>
      </c>
      <c r="H123" s="14">
        <f t="shared" ca="1" si="78"/>
        <v>1.0368891509793701</v>
      </c>
      <c r="I123" s="14">
        <f t="shared" ca="1" si="79"/>
        <v>1.0071994200000001</v>
      </c>
      <c r="J123" s="13">
        <f t="shared" si="67"/>
        <v>4.4499999999999998E-2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1.0027681610000001</v>
      </c>
      <c r="O123" s="12">
        <f t="shared" ca="1" si="72"/>
        <v>1.00998751</v>
      </c>
      <c r="P123" s="17">
        <f t="shared" si="81"/>
        <v>0</v>
      </c>
      <c r="Q123" s="14">
        <f t="shared" ca="1" si="63"/>
        <v>179775.18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18191513.195999999</v>
      </c>
      <c r="C124" s="7">
        <f t="shared" si="66"/>
        <v>18000000</v>
      </c>
      <c r="D124" s="96">
        <f t="shared" si="80"/>
        <v>44694</v>
      </c>
      <c r="E124" s="94">
        <f ca="1">IF(D124&lt;$B$1,VLOOKUP(D124,[1]DI!$A$4:$B$15000,2,FALSE),0)</f>
        <v>0.1265</v>
      </c>
      <c r="F124" s="14">
        <f t="shared" ca="1" si="77"/>
        <v>1.0004727899999999</v>
      </c>
      <c r="G124" s="14">
        <f ca="1">(TRUNC(PRODUCT($F$12:$F123),16))</f>
        <v>1.04484791329763</v>
      </c>
      <c r="H124" s="14">
        <f t="shared" ca="1" si="78"/>
        <v>1.0368891509793701</v>
      </c>
      <c r="I124" s="14">
        <f t="shared" ca="1" si="79"/>
        <v>1.0076756200000001</v>
      </c>
      <c r="J124" s="13">
        <f t="shared" si="67"/>
        <v>4.4499999999999998E-2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1.0029414249999999</v>
      </c>
      <c r="O124" s="12">
        <f t="shared" ca="1" si="72"/>
        <v>1.010639622</v>
      </c>
      <c r="P124" s="17">
        <f t="shared" si="81"/>
        <v>0</v>
      </c>
      <c r="Q124" s="14">
        <f t="shared" ca="1" si="63"/>
        <v>191513.196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18203258.519999988</v>
      </c>
      <c r="C125" s="7">
        <f t="shared" si="66"/>
        <v>18000000</v>
      </c>
      <c r="D125" s="96">
        <f t="shared" si="80"/>
        <v>44697</v>
      </c>
      <c r="E125" s="94">
        <f ca="1">IF(D125&lt;$B$1,VLOOKUP(D125,[1]DI!$A$4:$B$15000,2,FALSE),0)</f>
        <v>0.1265</v>
      </c>
      <c r="F125" s="14">
        <f t="shared" ca="1" si="77"/>
        <v>1.0004727899999999</v>
      </c>
      <c r="G125" s="14">
        <f ca="1">(TRUNC(PRODUCT($F$12:$F124),16))</f>
        <v>1.04534190694256</v>
      </c>
      <c r="H125" s="14">
        <f t="shared" ca="1" si="78"/>
        <v>1.0368891509793701</v>
      </c>
      <c r="I125" s="14">
        <f t="shared" ca="1" si="79"/>
        <v>1.00815203</v>
      </c>
      <c r="J125" s="13">
        <f t="shared" si="67"/>
        <v>4.4499999999999998E-2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1.003114719</v>
      </c>
      <c r="O125" s="12">
        <f t="shared" ca="1" si="72"/>
        <v>1.0112921399999999</v>
      </c>
      <c r="P125" s="17">
        <f t="shared" si="81"/>
        <v>0</v>
      </c>
      <c r="Q125" s="14">
        <f t="shared" ca="1" si="63"/>
        <v>203258.51999999001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18215011.70999999</v>
      </c>
      <c r="C126" s="7">
        <f t="shared" si="66"/>
        <v>18000000</v>
      </c>
      <c r="D126" s="96">
        <f t="shared" si="80"/>
        <v>44698</v>
      </c>
      <c r="E126" s="94">
        <f ca="1">IF(D126&lt;$B$1,VLOOKUP(D126,[1]DI!$A$4:$B$15000,2,FALSE),0)</f>
        <v>0.1265</v>
      </c>
      <c r="F126" s="14">
        <f t="shared" ca="1" si="77"/>
        <v>1.0004727899999999</v>
      </c>
      <c r="G126" s="14">
        <f ca="1">(TRUNC(PRODUCT($F$12:$F125),16))</f>
        <v>1.04583613414274</v>
      </c>
      <c r="H126" s="14">
        <f t="shared" ca="1" si="78"/>
        <v>1.0368891509793701</v>
      </c>
      <c r="I126" s="14">
        <f t="shared" ca="1" si="79"/>
        <v>1.0086286799999999</v>
      </c>
      <c r="J126" s="13">
        <f t="shared" si="67"/>
        <v>4.4499999999999998E-2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1.003288044</v>
      </c>
      <c r="O126" s="12">
        <f t="shared" ca="1" si="72"/>
        <v>1.011945095</v>
      </c>
      <c r="P126" s="17">
        <f t="shared" si="81"/>
        <v>0</v>
      </c>
      <c r="Q126" s="14">
        <f t="shared" ca="1" si="63"/>
        <v>215011.70999999001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18226772.388</v>
      </c>
      <c r="C127" s="7">
        <f t="shared" si="66"/>
        <v>18000000</v>
      </c>
      <c r="D127" s="96">
        <f t="shared" si="80"/>
        <v>44699</v>
      </c>
      <c r="E127" s="94">
        <f ca="1">IF(D127&lt;$B$1,VLOOKUP(D127,[1]DI!$A$4:$B$15000,2,FALSE),0)</f>
        <v>0.1265</v>
      </c>
      <c r="F127" s="14">
        <f t="shared" ca="1" si="77"/>
        <v>1.0004727899999999</v>
      </c>
      <c r="G127" s="14">
        <f ca="1">(TRUNC(PRODUCT($F$12:$F126),16))</f>
        <v>1.0463305950085999</v>
      </c>
      <c r="H127" s="14">
        <f t="shared" ca="1" si="78"/>
        <v>1.0368891509793701</v>
      </c>
      <c r="I127" s="14">
        <f t="shared" ca="1" si="79"/>
        <v>1.0091055499999999</v>
      </c>
      <c r="J127" s="13">
        <f t="shared" si="67"/>
        <v>4.4499999999999998E-2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1.003461398</v>
      </c>
      <c r="O127" s="12">
        <f t="shared" ca="1" si="72"/>
        <v>1.012598466</v>
      </c>
      <c r="P127" s="17">
        <f t="shared" si="81"/>
        <v>0</v>
      </c>
      <c r="Q127" s="14">
        <f t="shared" ca="1" si="63"/>
        <v>226772.38800000001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18238540.554000001</v>
      </c>
      <c r="C128" s="7">
        <f t="shared" si="66"/>
        <v>18000000</v>
      </c>
      <c r="D128" s="96">
        <f t="shared" si="80"/>
        <v>44700</v>
      </c>
      <c r="E128" s="94">
        <f ca="1">IF(D128&lt;$B$1,VLOOKUP(D128,[1]DI!$A$4:$B$15000,2,FALSE),0)</f>
        <v>0.1265</v>
      </c>
      <c r="F128" s="14">
        <f t="shared" ca="1" si="77"/>
        <v>1.0004727899999999</v>
      </c>
      <c r="G128" s="14">
        <f ca="1">(TRUNC(PRODUCT($F$12:$F127),16))</f>
        <v>1.04682528965062</v>
      </c>
      <c r="H128" s="14">
        <f t="shared" ca="1" si="78"/>
        <v>1.0368891509793701</v>
      </c>
      <c r="I128" s="14">
        <f t="shared" ca="1" si="79"/>
        <v>1.0095826400000001</v>
      </c>
      <c r="J128" s="13">
        <f t="shared" si="67"/>
        <v>4.4499999999999998E-2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1.003634782</v>
      </c>
      <c r="O128" s="12">
        <f t="shared" ca="1" si="72"/>
        <v>1.0132522530000001</v>
      </c>
      <c r="P128" s="17">
        <f t="shared" si="81"/>
        <v>6</v>
      </c>
      <c r="Q128" s="14">
        <f t="shared" ca="1" si="63"/>
        <v>238540.554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18011621.844000001</v>
      </c>
      <c r="C129" s="7">
        <f t="shared" si="66"/>
        <v>18000000</v>
      </c>
      <c r="D129" s="96">
        <f t="shared" si="80"/>
        <v>44701</v>
      </c>
      <c r="E129" s="94">
        <f ca="1">IF(D129&lt;$B$1,VLOOKUP(D129,[1]DI!$A$4:$B$15000,2,FALSE),0)</f>
        <v>0.1265</v>
      </c>
      <c r="F129" s="14">
        <f t="shared" ca="1" si="77"/>
        <v>1.0004727899999999</v>
      </c>
      <c r="G129" s="14">
        <f ca="1">(TRUNC(PRODUCT($F$12:$F128),16))</f>
        <v>1.04732021817931</v>
      </c>
      <c r="H129" s="14">
        <f t="shared" ca="1" si="78"/>
        <v>1.04682528965062</v>
      </c>
      <c r="I129" s="14">
        <f t="shared" ca="1" si="79"/>
        <v>1.0004727899999999</v>
      </c>
      <c r="J129" s="13">
        <f t="shared" si="67"/>
        <v>4.4499999999999998E-2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1.000172786</v>
      </c>
      <c r="O129" s="12">
        <f t="shared" ca="1" si="72"/>
        <v>1.000645658</v>
      </c>
      <c r="P129" s="17">
        <f t="shared" si="81"/>
        <v>0</v>
      </c>
      <c r="Q129" s="14">
        <f t="shared" ca="1" si="63"/>
        <v>11621.843999999999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18023251.122000001</v>
      </c>
      <c r="C130" s="7">
        <f t="shared" si="66"/>
        <v>18000000</v>
      </c>
      <c r="D130" s="96">
        <f t="shared" si="80"/>
        <v>44704</v>
      </c>
      <c r="E130" s="94">
        <f ca="1">IF(D130&lt;$B$1,VLOOKUP(D130,[1]DI!$A$4:$B$15000,2,FALSE),0)</f>
        <v>0.1265</v>
      </c>
      <c r="F130" s="14">
        <f t="shared" ca="1" si="77"/>
        <v>1.0004727899999999</v>
      </c>
      <c r="G130" s="14">
        <f ca="1">(TRUNC(PRODUCT($F$12:$F129),16))</f>
        <v>1.0478153807052599</v>
      </c>
      <c r="H130" s="14">
        <f t="shared" ca="1" si="78"/>
        <v>1.04682528965062</v>
      </c>
      <c r="I130" s="14">
        <f t="shared" ca="1" si="79"/>
        <v>1.0009458</v>
      </c>
      <c r="J130" s="13">
        <f t="shared" si="67"/>
        <v>4.4499999999999998E-2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1.0003456019999999</v>
      </c>
      <c r="O130" s="12">
        <f t="shared" ca="1" si="72"/>
        <v>1.0012917290000001</v>
      </c>
      <c r="P130" s="17">
        <f t="shared" si="81"/>
        <v>0</v>
      </c>
      <c r="Q130" s="14">
        <f t="shared" ca="1" si="63"/>
        <v>23251.121999999999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18034888.013999999</v>
      </c>
      <c r="C131" s="7">
        <f t="shared" si="66"/>
        <v>18000000</v>
      </c>
      <c r="D131" s="96">
        <f t="shared" si="80"/>
        <v>44705</v>
      </c>
      <c r="E131" s="94">
        <f ca="1">IF(D131&lt;$B$1,VLOOKUP(D131,[1]DI!$A$4:$B$15000,2,FALSE),0)</f>
        <v>0.1265</v>
      </c>
      <c r="F131" s="14">
        <f t="shared" ca="1" si="77"/>
        <v>1.0004727899999999</v>
      </c>
      <c r="G131" s="14">
        <f ca="1">(TRUNC(PRODUCT($F$12:$F130),16))</f>
        <v>1.04831077733911</v>
      </c>
      <c r="H131" s="14">
        <f t="shared" ca="1" si="78"/>
        <v>1.04682528965062</v>
      </c>
      <c r="I131" s="14">
        <f t="shared" ca="1" si="79"/>
        <v>1.00141904</v>
      </c>
      <c r="J131" s="13">
        <f t="shared" si="67"/>
        <v>4.4499999999999998E-2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1.0005184469999999</v>
      </c>
      <c r="O131" s="12">
        <f t="shared" ca="1" si="72"/>
        <v>1.001938223</v>
      </c>
      <c r="P131" s="17">
        <f t="shared" si="81"/>
        <v>0</v>
      </c>
      <c r="Q131" s="14">
        <f t="shared" ca="1" si="63"/>
        <v>34888.014000000003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18046532.357999999</v>
      </c>
      <c r="C132" s="7">
        <f t="shared" si="66"/>
        <v>18000000</v>
      </c>
      <c r="D132" s="96">
        <f t="shared" si="80"/>
        <v>44706</v>
      </c>
      <c r="E132" s="94">
        <f ca="1">IF(D132&lt;$B$1,VLOOKUP(D132,[1]DI!$A$4:$B$15000,2,FALSE),0)</f>
        <v>0.1265</v>
      </c>
      <c r="F132" s="14">
        <f t="shared" ca="1" si="77"/>
        <v>1.0004727899999999</v>
      </c>
      <c r="G132" s="14">
        <f ca="1">(TRUNC(PRODUCT($F$12:$F131),16))</f>
        <v>1.04880640819152</v>
      </c>
      <c r="H132" s="14">
        <f t="shared" ca="1" si="78"/>
        <v>1.04682528965062</v>
      </c>
      <c r="I132" s="14">
        <f t="shared" ca="1" si="79"/>
        <v>1.0018925000000001</v>
      </c>
      <c r="J132" s="13">
        <f t="shared" si="67"/>
        <v>4.4499999999999998E-2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1.0006913230000001</v>
      </c>
      <c r="O132" s="12">
        <f t="shared" ca="1" si="72"/>
        <v>1.002585131</v>
      </c>
      <c r="P132" s="17">
        <f t="shared" si="81"/>
        <v>0</v>
      </c>
      <c r="Q132" s="14">
        <f t="shared" ca="1" si="63"/>
        <v>46532.358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18058184.333999999</v>
      </c>
      <c r="C133" s="7">
        <f t="shared" si="66"/>
        <v>18000000</v>
      </c>
      <c r="D133" s="96">
        <f t="shared" si="80"/>
        <v>44707</v>
      </c>
      <c r="E133" s="94">
        <f ca="1">IF(D133&lt;$B$1,VLOOKUP(D133,[1]DI!$A$4:$B$15000,2,FALSE),0)</f>
        <v>0.1265</v>
      </c>
      <c r="F133" s="14">
        <f t="shared" ca="1" si="77"/>
        <v>1.0004727899999999</v>
      </c>
      <c r="G133" s="14">
        <f ca="1">(TRUNC(PRODUCT($F$12:$F132),16))</f>
        <v>1.04930227337325</v>
      </c>
      <c r="H133" s="14">
        <f t="shared" ca="1" si="78"/>
        <v>1.04682528965062</v>
      </c>
      <c r="I133" s="14">
        <f t="shared" ca="1" si="79"/>
        <v>1.00236619</v>
      </c>
      <c r="J133" s="13">
        <f t="shared" si="67"/>
        <v>4.4499999999999998E-2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1.000864228</v>
      </c>
      <c r="O133" s="12">
        <f t="shared" ca="1" si="72"/>
        <v>1.003232463</v>
      </c>
      <c r="P133" s="17">
        <f t="shared" si="81"/>
        <v>0</v>
      </c>
      <c r="Q133" s="14">
        <f t="shared" ca="1" si="63"/>
        <v>58184.334000000003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18069843.77999999</v>
      </c>
      <c r="C134" s="7">
        <f t="shared" si="66"/>
        <v>18000000</v>
      </c>
      <c r="D134" s="96">
        <f t="shared" si="80"/>
        <v>44708</v>
      </c>
      <c r="E134" s="94">
        <f ca="1">IF(D134&lt;$B$1,VLOOKUP(D134,[1]DI!$A$4:$B$15000,2,FALSE),0)</f>
        <v>0.1265</v>
      </c>
      <c r="F134" s="14">
        <f t="shared" ca="1" si="77"/>
        <v>1.0004727899999999</v>
      </c>
      <c r="G134" s="14">
        <f ca="1">(TRUNC(PRODUCT($F$12:$F133),16))</f>
        <v>1.0497983729950799</v>
      </c>
      <c r="H134" s="14">
        <f t="shared" ca="1" si="78"/>
        <v>1.04682528965062</v>
      </c>
      <c r="I134" s="14">
        <f t="shared" ca="1" si="79"/>
        <v>1.0028401</v>
      </c>
      <c r="J134" s="13">
        <f t="shared" si="67"/>
        <v>4.4499999999999998E-2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1.001037164</v>
      </c>
      <c r="O134" s="12">
        <f t="shared" ca="1" si="72"/>
        <v>1.0038802099999999</v>
      </c>
      <c r="P134" s="17">
        <f t="shared" si="81"/>
        <v>0</v>
      </c>
      <c r="Q134" s="14">
        <f t="shared" ca="1" si="63"/>
        <v>69843.779999990002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18081510.66</v>
      </c>
      <c r="C135" s="7">
        <f t="shared" si="66"/>
        <v>18000000</v>
      </c>
      <c r="D135" s="96">
        <f t="shared" si="80"/>
        <v>44711</v>
      </c>
      <c r="E135" s="94">
        <f ca="1">IF(D135&lt;$B$1,VLOOKUP(D135,[1]DI!$A$4:$B$15000,2,FALSE),0)</f>
        <v>0.1265</v>
      </c>
      <c r="F135" s="14">
        <f t="shared" ca="1" si="77"/>
        <v>1.0004727899999999</v>
      </c>
      <c r="G135" s="14">
        <f ca="1">(TRUNC(PRODUCT($F$12:$F134),16))</f>
        <v>1.0502947071678499</v>
      </c>
      <c r="H135" s="14">
        <f t="shared" ca="1" si="78"/>
        <v>1.04682528965062</v>
      </c>
      <c r="I135" s="14">
        <f t="shared" ca="1" si="79"/>
        <v>1.00331423</v>
      </c>
      <c r="J135" s="13">
        <f t="shared" si="67"/>
        <v>4.4499999999999998E-2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1.0012101289999999</v>
      </c>
      <c r="O135" s="12">
        <f t="shared" ca="1" si="72"/>
        <v>1.0045283700000001</v>
      </c>
      <c r="P135" s="17">
        <f t="shared" si="81"/>
        <v>0</v>
      </c>
      <c r="Q135" s="14">
        <f t="shared" ca="1" si="63"/>
        <v>81510.66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18093184.991999999</v>
      </c>
      <c r="C136" s="7">
        <f t="shared" si="66"/>
        <v>18000000</v>
      </c>
      <c r="D136" s="96">
        <f t="shared" si="80"/>
        <v>44712</v>
      </c>
      <c r="E136" s="94">
        <f ca="1">IF(D136&lt;$B$1,VLOOKUP(D136,[1]DI!$A$4:$B$15000,2,FALSE),0)</f>
        <v>0.1265</v>
      </c>
      <c r="F136" s="14">
        <f t="shared" ca="1" si="77"/>
        <v>1.0004727899999999</v>
      </c>
      <c r="G136" s="14">
        <f ca="1">(TRUNC(PRODUCT($F$12:$F135),16))</f>
        <v>1.05079127600245</v>
      </c>
      <c r="H136" s="14">
        <f t="shared" ca="1" si="78"/>
        <v>1.04682528965062</v>
      </c>
      <c r="I136" s="14">
        <f t="shared" ca="1" si="79"/>
        <v>1.0037885799999999</v>
      </c>
      <c r="J136" s="13">
        <f t="shared" si="67"/>
        <v>4.4499999999999998E-2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1.001383124</v>
      </c>
      <c r="O136" s="12">
        <f t="shared" ca="1" si="72"/>
        <v>1.005176944</v>
      </c>
      <c r="P136" s="17">
        <f t="shared" si="81"/>
        <v>0</v>
      </c>
      <c r="Q136" s="14">
        <f t="shared" ca="1" si="63"/>
        <v>93184.991999999998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18104867.153999999</v>
      </c>
      <c r="C137" s="7">
        <f t="shared" si="66"/>
        <v>18000000</v>
      </c>
      <c r="D137" s="96">
        <f t="shared" si="80"/>
        <v>44713</v>
      </c>
      <c r="E137" s="94">
        <f ca="1">IF(D137&lt;$B$1,VLOOKUP(D137,[1]DI!$A$4:$B$15000,2,FALSE),0)</f>
        <v>0.1265</v>
      </c>
      <c r="F137" s="14">
        <f t="shared" ca="1" si="77"/>
        <v>1.0004727899999999</v>
      </c>
      <c r="G137" s="14">
        <f ca="1">(TRUNC(PRODUCT($F$12:$F136),16))</f>
        <v>1.0512880796098301</v>
      </c>
      <c r="H137" s="14">
        <f t="shared" ca="1" si="78"/>
        <v>1.04682528965062</v>
      </c>
      <c r="I137" s="14">
        <f t="shared" ca="1" si="79"/>
        <v>1.00426317</v>
      </c>
      <c r="J137" s="13">
        <f t="shared" si="67"/>
        <v>4.4499999999999998E-2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1.001556149</v>
      </c>
      <c r="O137" s="12">
        <f t="shared" ca="1" si="72"/>
        <v>1.005825953</v>
      </c>
      <c r="P137" s="17">
        <f t="shared" si="81"/>
        <v>0</v>
      </c>
      <c r="Q137" s="14">
        <f t="shared" ca="1" si="63"/>
        <v>104867.15399999999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18116556.605999991</v>
      </c>
      <c r="C138" s="7">
        <f t="shared" si="66"/>
        <v>18000000</v>
      </c>
      <c r="D138" s="96">
        <f t="shared" si="80"/>
        <v>44714</v>
      </c>
      <c r="E138" s="94">
        <f ca="1">IF(D138&lt;$B$1,VLOOKUP(D138,[1]DI!$A$4:$B$15000,2,FALSE),0)</f>
        <v>0.1265</v>
      </c>
      <c r="F138" s="14">
        <f t="shared" ca="1" si="77"/>
        <v>1.0004727899999999</v>
      </c>
      <c r="G138" s="14">
        <f ca="1">(TRUNC(PRODUCT($F$12:$F137),16))</f>
        <v>1.0517851181009901</v>
      </c>
      <c r="H138" s="14">
        <f t="shared" ca="1" si="78"/>
        <v>1.04682528965062</v>
      </c>
      <c r="I138" s="14">
        <f t="shared" ca="1" si="79"/>
        <v>1.0047379700000001</v>
      </c>
      <c r="J138" s="13">
        <f t="shared" si="67"/>
        <v>4.4499999999999998E-2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1.0017292040000001</v>
      </c>
      <c r="O138" s="12">
        <f t="shared" ca="1" si="72"/>
        <v>1.006475367</v>
      </c>
      <c r="P138" s="17">
        <f t="shared" si="81"/>
        <v>0</v>
      </c>
      <c r="Q138" s="14">
        <f t="shared" ca="1" si="63"/>
        <v>116556.60599999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18128253.68999999</v>
      </c>
      <c r="C139" s="7">
        <f t="shared" si="66"/>
        <v>18000000</v>
      </c>
      <c r="D139" s="96">
        <f t="shared" si="80"/>
        <v>44715</v>
      </c>
      <c r="E139" s="94">
        <f ca="1">IF(D139&lt;$B$1,VLOOKUP(D139,[1]DI!$A$4:$B$15000,2,FALSE),0)</f>
        <v>0.1265</v>
      </c>
      <c r="F139" s="14">
        <f t="shared" ca="1" si="77"/>
        <v>1.0004727899999999</v>
      </c>
      <c r="G139" s="14">
        <f ca="1">(TRUNC(PRODUCT($F$12:$F138),16))</f>
        <v>1.0522823915869799</v>
      </c>
      <c r="H139" s="14">
        <f t="shared" ca="1" si="78"/>
        <v>1.04682528965062</v>
      </c>
      <c r="I139" s="14">
        <f t="shared" ca="1" si="79"/>
        <v>1.0052129999999999</v>
      </c>
      <c r="J139" s="13">
        <f t="shared" si="67"/>
        <v>4.4499999999999998E-2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1.0019022879999999</v>
      </c>
      <c r="O139" s="12">
        <f t="shared" ca="1" si="72"/>
        <v>1.0071252049999999</v>
      </c>
      <c r="P139" s="17">
        <f t="shared" si="81"/>
        <v>0</v>
      </c>
      <c r="Q139" s="14">
        <f t="shared" ca="1" si="63"/>
        <v>128253.68999999001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18139958.423999991</v>
      </c>
      <c r="C140" s="7">
        <f t="shared" si="66"/>
        <v>18000000</v>
      </c>
      <c r="D140" s="96">
        <f t="shared" si="80"/>
        <v>44718</v>
      </c>
      <c r="E140" s="94">
        <f ca="1">IF(D140&lt;$B$1,VLOOKUP(D140,[1]DI!$A$4:$B$15000,2,FALSE),0)</f>
        <v>0.1265</v>
      </c>
      <c r="F140" s="14">
        <f t="shared" ca="1" si="77"/>
        <v>1.0004727899999999</v>
      </c>
      <c r="G140" s="14">
        <f ca="1">(TRUNC(PRODUCT($F$12:$F139),16))</f>
        <v>1.0527799001789</v>
      </c>
      <c r="H140" s="14">
        <f t="shared" ca="1" si="78"/>
        <v>1.04682528965062</v>
      </c>
      <c r="I140" s="14">
        <f t="shared" ca="1" si="79"/>
        <v>1.0056882599999999</v>
      </c>
      <c r="J140" s="13">
        <f t="shared" si="67"/>
        <v>4.4499999999999998E-2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1.0020754030000001</v>
      </c>
      <c r="O140" s="12">
        <f t="shared" ca="1" si="72"/>
        <v>1.007775468</v>
      </c>
      <c r="P140" s="17">
        <f t="shared" si="81"/>
        <v>0</v>
      </c>
      <c r="Q140" s="14">
        <f t="shared" ref="Q140:Q203" ca="1" si="82">TRUNC(((O140-1)*C140),8)</f>
        <v>139958.42399998999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18151670.646000002</v>
      </c>
      <c r="C141" s="7">
        <f t="shared" ref="C141:C204" si="85">(C140-S140)</f>
        <v>18000000</v>
      </c>
      <c r="D141" s="96">
        <f t="shared" si="80"/>
        <v>44719</v>
      </c>
      <c r="E141" s="94">
        <f ca="1">IF(D141&lt;$B$1,VLOOKUP(D141,[1]DI!$A$4:$B$15000,2,FALSE),0)</f>
        <v>0.1265</v>
      </c>
      <c r="F141" s="14">
        <f t="shared" ca="1" si="77"/>
        <v>1.0004727899999999</v>
      </c>
      <c r="G141" s="14">
        <f ca="1">(TRUNC(PRODUCT($F$12:$F140),16))</f>
        <v>1.0532776439878999</v>
      </c>
      <c r="H141" s="14">
        <f t="shared" ca="1" si="78"/>
        <v>1.04682528965062</v>
      </c>
      <c r="I141" s="14">
        <f t="shared" ca="1" si="79"/>
        <v>1.0061637400000001</v>
      </c>
      <c r="J141" s="13">
        <f t="shared" ref="J141:J204" si="86">J140</f>
        <v>4.4499999999999998E-2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1.0022485480000001</v>
      </c>
      <c r="O141" s="12">
        <f t="shared" ref="O141:O204" ca="1" si="91">ROUND(I141*N141,9)</f>
        <v>1.008426147</v>
      </c>
      <c r="P141" s="17">
        <f t="shared" si="81"/>
        <v>0</v>
      </c>
      <c r="Q141" s="14">
        <f t="shared" ca="1" si="82"/>
        <v>151670.64600000001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18163390.337999988</v>
      </c>
      <c r="C142" s="7">
        <f t="shared" si="85"/>
        <v>18000000</v>
      </c>
      <c r="D142" s="96">
        <f t="shared" si="80"/>
        <v>44720</v>
      </c>
      <c r="E142" s="94">
        <f ca="1">IF(D142&lt;$B$1,VLOOKUP(D142,[1]DI!$A$4:$B$15000,2,FALSE),0)</f>
        <v>0.1265</v>
      </c>
      <c r="F142" s="14">
        <f t="shared" ref="F142:F205" ca="1" si="96">ROUND(((1+E142)^(1/252)),8)</f>
        <v>1.0004727899999999</v>
      </c>
      <c r="G142" s="14">
        <f ca="1">(TRUNC(PRODUCT($F$12:$F141),16))</f>
        <v>1.0537756231252</v>
      </c>
      <c r="H142" s="14">
        <f t="shared" ref="H142:H205" ca="1" si="97">IF(P141&gt;0,G141,H141)</f>
        <v>1.04682528965062</v>
      </c>
      <c r="I142" s="14">
        <f t="shared" ref="I142:I205" ca="1" si="98">ROUND(G142/H142,8)</f>
        <v>1.0066394400000001</v>
      </c>
      <c r="J142" s="13">
        <f t="shared" si="86"/>
        <v>4.4499999999999998E-2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1.002421722</v>
      </c>
      <c r="O142" s="12">
        <f t="shared" ca="1" si="91"/>
        <v>1.009077241</v>
      </c>
      <c r="P142" s="17">
        <f t="shared" si="81"/>
        <v>0</v>
      </c>
      <c r="Q142" s="14">
        <f t="shared" ca="1" si="82"/>
        <v>163390.33799999001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18175117.697999999</v>
      </c>
      <c r="C143" s="7">
        <f t="shared" si="85"/>
        <v>18000000</v>
      </c>
      <c r="D143" s="96">
        <f t="shared" ref="D143:D206" si="99">WORKDAY($A143,-1,$W$160:$W$544)</f>
        <v>44721</v>
      </c>
      <c r="E143" s="94">
        <f ca="1">IF(D143&lt;$B$1,VLOOKUP(D143,[1]DI!$A$4:$B$15000,2,FALSE),0)</f>
        <v>0.1265</v>
      </c>
      <c r="F143" s="14">
        <f t="shared" ca="1" si="96"/>
        <v>1.0004727899999999</v>
      </c>
      <c r="G143" s="14">
        <f ca="1">(TRUNC(PRODUCT($F$12:$F142),16))</f>
        <v>1.05427383770206</v>
      </c>
      <c r="H143" s="14">
        <f t="shared" ca="1" si="97"/>
        <v>1.04682528965062</v>
      </c>
      <c r="I143" s="14">
        <f t="shared" ca="1" si="98"/>
        <v>1.00711537</v>
      </c>
      <c r="J143" s="13">
        <f t="shared" si="86"/>
        <v>4.4499999999999998E-2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1.0025949270000001</v>
      </c>
      <c r="O143" s="12">
        <f t="shared" ca="1" si="91"/>
        <v>1.0097287610000001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175117.698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18186852.52799999</v>
      </c>
      <c r="C144" s="7">
        <f t="shared" si="85"/>
        <v>18000000</v>
      </c>
      <c r="D144" s="96">
        <f t="shared" si="99"/>
        <v>44722</v>
      </c>
      <c r="E144" s="94">
        <f ca="1">IF(D144&lt;$B$1,VLOOKUP(D144,[1]DI!$A$4:$B$15000,2,FALSE),0)</f>
        <v>0.1265</v>
      </c>
      <c r="F144" s="14">
        <f t="shared" ca="1" si="96"/>
        <v>1.0004727899999999</v>
      </c>
      <c r="G144" s="14">
        <f ca="1">(TRUNC(PRODUCT($F$12:$F143),16))</f>
        <v>1.05477228782979</v>
      </c>
      <c r="H144" s="14">
        <f t="shared" ca="1" si="97"/>
        <v>1.04682528965062</v>
      </c>
      <c r="I144" s="14">
        <f t="shared" ca="1" si="98"/>
        <v>1.0075915200000001</v>
      </c>
      <c r="J144" s="13">
        <f t="shared" si="86"/>
        <v>4.4499999999999998E-2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1.0027681610000001</v>
      </c>
      <c r="O144" s="12">
        <f t="shared" ca="1" si="91"/>
        <v>1.0103806959999999</v>
      </c>
      <c r="P144" s="17">
        <f t="shared" si="100"/>
        <v>0</v>
      </c>
      <c r="Q144" s="14">
        <f t="shared" ca="1" si="82"/>
        <v>186852.52799999001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18198595.008000001</v>
      </c>
      <c r="C145" s="7">
        <f t="shared" si="85"/>
        <v>18000000</v>
      </c>
      <c r="D145" s="96">
        <f t="shared" si="99"/>
        <v>44725</v>
      </c>
      <c r="E145" s="94">
        <f ca="1">IF(D145&lt;$B$1,VLOOKUP(D145,[1]DI!$A$4:$B$15000,2,FALSE),0)</f>
        <v>0.1265</v>
      </c>
      <c r="F145" s="14">
        <f t="shared" ca="1" si="96"/>
        <v>1.0004727899999999</v>
      </c>
      <c r="G145" s="14">
        <f ca="1">(TRUNC(PRODUCT($F$12:$F144),16))</f>
        <v>1.0552709736197501</v>
      </c>
      <c r="H145" s="14">
        <f t="shared" ca="1" si="97"/>
        <v>1.04682528965062</v>
      </c>
      <c r="I145" s="14">
        <f t="shared" ca="1" si="98"/>
        <v>1.0080678999999999</v>
      </c>
      <c r="J145" s="13">
        <f t="shared" si="86"/>
        <v>4.4499999999999998E-2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1.0029414249999999</v>
      </c>
      <c r="O145" s="12">
        <f t="shared" ca="1" si="91"/>
        <v>1.011033056</v>
      </c>
      <c r="P145" s="17">
        <f t="shared" si="100"/>
        <v>0</v>
      </c>
      <c r="Q145" s="14">
        <f t="shared" ca="1" si="82"/>
        <v>198595.008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18210345.173999999</v>
      </c>
      <c r="C146" s="7">
        <f t="shared" si="85"/>
        <v>18000000</v>
      </c>
      <c r="D146" s="96">
        <f t="shared" si="99"/>
        <v>44726</v>
      </c>
      <c r="E146" s="94">
        <f ca="1">IF(D146&lt;$B$1,VLOOKUP(D146,[1]DI!$A$4:$B$15000,2,FALSE),0)</f>
        <v>0.1265</v>
      </c>
      <c r="F146" s="14">
        <f t="shared" ca="1" si="96"/>
        <v>1.0004727899999999</v>
      </c>
      <c r="G146" s="14">
        <f ca="1">(TRUNC(PRODUCT($F$12:$F145),16))</f>
        <v>1.0557698951833701</v>
      </c>
      <c r="H146" s="14">
        <f t="shared" ca="1" si="97"/>
        <v>1.04682528965062</v>
      </c>
      <c r="I146" s="14">
        <f t="shared" ca="1" si="98"/>
        <v>1.0085445099999999</v>
      </c>
      <c r="J146" s="13">
        <f t="shared" si="86"/>
        <v>4.4499999999999998E-2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1.003114719</v>
      </c>
      <c r="O146" s="12">
        <f t="shared" ca="1" si="91"/>
        <v>1.011685843</v>
      </c>
      <c r="P146" s="17">
        <f t="shared" si="100"/>
        <v>0</v>
      </c>
      <c r="Q146" s="14">
        <f t="shared" ca="1" si="82"/>
        <v>210345.174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18222102.846000001</v>
      </c>
      <c r="C147" s="7">
        <f t="shared" si="85"/>
        <v>18000000</v>
      </c>
      <c r="D147" s="96">
        <f t="shared" si="99"/>
        <v>44727</v>
      </c>
      <c r="E147" s="94">
        <f ca="1">IF(D147&lt;$B$1,VLOOKUP(D147,[1]DI!$A$4:$B$15000,2,FALSE),0)</f>
        <v>0.1265</v>
      </c>
      <c r="F147" s="14">
        <f t="shared" ca="1" si="96"/>
        <v>1.0004727899999999</v>
      </c>
      <c r="G147" s="14">
        <f ca="1">(TRUNC(PRODUCT($F$12:$F146),16))</f>
        <v>1.0562690526321099</v>
      </c>
      <c r="H147" s="14">
        <f t="shared" ca="1" si="97"/>
        <v>1.04682528965062</v>
      </c>
      <c r="I147" s="14">
        <f t="shared" ca="1" si="98"/>
        <v>1.0090213400000001</v>
      </c>
      <c r="J147" s="13">
        <f t="shared" si="86"/>
        <v>4.4499999999999998E-2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1.003288044</v>
      </c>
      <c r="O147" s="12">
        <f t="shared" ca="1" si="91"/>
        <v>1.012339047</v>
      </c>
      <c r="P147" s="17">
        <f t="shared" si="100"/>
        <v>0</v>
      </c>
      <c r="Q147" s="14">
        <f t="shared" ca="1" si="82"/>
        <v>222102.84599999999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18233867.987999991</v>
      </c>
      <c r="C148" s="7">
        <f t="shared" si="85"/>
        <v>18000000</v>
      </c>
      <c r="D148" s="96">
        <f t="shared" si="99"/>
        <v>44729</v>
      </c>
      <c r="E148" s="94">
        <f ca="1">IF(D148&lt;$B$1,VLOOKUP(D148,[1]DI!$A$4:$B$15000,2,FALSE),0)</f>
        <v>0.13150000000000001</v>
      </c>
      <c r="F148" s="14">
        <f t="shared" ca="1" si="96"/>
        <v>1.0004903700000001</v>
      </c>
      <c r="G148" s="14">
        <f ca="1">(TRUNC(PRODUCT($F$12:$F147),16))</f>
        <v>1.0567684460775</v>
      </c>
      <c r="H148" s="14">
        <f t="shared" ca="1" si="97"/>
        <v>1.04682528965062</v>
      </c>
      <c r="I148" s="14">
        <f t="shared" ca="1" si="98"/>
        <v>1.0094983900000001</v>
      </c>
      <c r="J148" s="13">
        <f t="shared" si="86"/>
        <v>4.4499999999999998E-2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1.003461398</v>
      </c>
      <c r="O148" s="12">
        <f t="shared" ca="1" si="91"/>
        <v>1.0129926659999999</v>
      </c>
      <c r="P148" s="17">
        <f t="shared" si="100"/>
        <v>7</v>
      </c>
      <c r="Q148" s="14">
        <f t="shared" ca="1" si="82"/>
        <v>233867.98799999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18011938.338</v>
      </c>
      <c r="C149" s="7">
        <f t="shared" si="85"/>
        <v>18000000</v>
      </c>
      <c r="D149" s="96">
        <f t="shared" si="99"/>
        <v>44732</v>
      </c>
      <c r="E149" s="94">
        <f ca="1">IF(D149&lt;$B$1,VLOOKUP(D149,[1]DI!$A$4:$B$15000,2,FALSE),0)</f>
        <v>0.13150000000000001</v>
      </c>
      <c r="F149" s="14">
        <f t="shared" ca="1" si="96"/>
        <v>1.0004903700000001</v>
      </c>
      <c r="G149" s="14">
        <f ca="1">(TRUNC(PRODUCT($F$12:$F148),16))</f>
        <v>1.05728665362041</v>
      </c>
      <c r="H149" s="14">
        <f t="shared" ca="1" si="97"/>
        <v>1.0567684460775</v>
      </c>
      <c r="I149" s="14">
        <f t="shared" ca="1" si="98"/>
        <v>1.0004903700000001</v>
      </c>
      <c r="J149" s="13">
        <f t="shared" si="86"/>
        <v>4.4499999999999998E-2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1.000172786</v>
      </c>
      <c r="O149" s="12">
        <f t="shared" ca="1" si="91"/>
        <v>1.000663241</v>
      </c>
      <c r="P149" s="17">
        <f t="shared" si="100"/>
        <v>0</v>
      </c>
      <c r="Q149" s="14">
        <f t="shared" ca="1" si="82"/>
        <v>11938.338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18023884.57799999</v>
      </c>
      <c r="C150" s="7">
        <f t="shared" si="85"/>
        <v>18000000</v>
      </c>
      <c r="D150" s="96">
        <f t="shared" si="99"/>
        <v>44733</v>
      </c>
      <c r="E150" s="94">
        <f ca="1">IF(D150&lt;$B$1,VLOOKUP(D150,[1]DI!$A$4:$B$15000,2,FALSE),0)</f>
        <v>0.13150000000000001</v>
      </c>
      <c r="F150" s="14">
        <f t="shared" ca="1" si="96"/>
        <v>1.0004903700000001</v>
      </c>
      <c r="G150" s="14">
        <f ca="1">(TRUNC(PRODUCT($F$12:$F149),16))</f>
        <v>1.05780511527674</v>
      </c>
      <c r="H150" s="14">
        <f t="shared" ca="1" si="97"/>
        <v>1.0567684460775</v>
      </c>
      <c r="I150" s="14">
        <f t="shared" ca="1" si="98"/>
        <v>1.00098098</v>
      </c>
      <c r="J150" s="13">
        <f t="shared" si="86"/>
        <v>4.4499999999999998E-2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1.0003456019999999</v>
      </c>
      <c r="O150" s="12">
        <f t="shared" ca="1" si="91"/>
        <v>1.001326921</v>
      </c>
      <c r="P150" s="17">
        <f t="shared" si="100"/>
        <v>0</v>
      </c>
      <c r="Q150" s="14">
        <f t="shared" ca="1" si="82"/>
        <v>23884.577999990001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18035838.719999999</v>
      </c>
      <c r="C151" s="7">
        <f t="shared" si="85"/>
        <v>18000000</v>
      </c>
      <c r="D151" s="96">
        <f t="shared" si="99"/>
        <v>44734</v>
      </c>
      <c r="E151" s="94">
        <f ca="1">IF(D151&lt;$B$1,VLOOKUP(D151,[1]DI!$A$4:$B$15000,2,FALSE),0)</f>
        <v>0.13150000000000001</v>
      </c>
      <c r="F151" s="14">
        <f t="shared" ca="1" si="96"/>
        <v>1.0004903700000001</v>
      </c>
      <c r="G151" s="14">
        <f ca="1">(TRUNC(PRODUCT($F$12:$F150),16))</f>
        <v>1.0583238311711201</v>
      </c>
      <c r="H151" s="14">
        <f t="shared" ca="1" si="97"/>
        <v>1.0567684460775</v>
      </c>
      <c r="I151" s="14">
        <f t="shared" ca="1" si="98"/>
        <v>1.0014718300000001</v>
      </c>
      <c r="J151" s="13">
        <f t="shared" si="86"/>
        <v>4.4499999999999998E-2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1.0005184469999999</v>
      </c>
      <c r="O151" s="12">
        <f t="shared" ca="1" si="91"/>
        <v>1.0019910400000001</v>
      </c>
      <c r="P151" s="17">
        <f t="shared" si="100"/>
        <v>0</v>
      </c>
      <c r="Q151" s="14">
        <f t="shared" ca="1" si="82"/>
        <v>35838.720000000001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18047800.79999999</v>
      </c>
      <c r="C152" s="7">
        <f t="shared" si="85"/>
        <v>18000000</v>
      </c>
      <c r="D152" s="96">
        <f t="shared" si="99"/>
        <v>44735</v>
      </c>
      <c r="E152" s="94">
        <f ca="1">IF(D152&lt;$B$1,VLOOKUP(D152,[1]DI!$A$4:$B$15000,2,FALSE),0)</f>
        <v>0.13150000000000001</v>
      </c>
      <c r="F152" s="14">
        <f t="shared" ca="1" si="96"/>
        <v>1.0004903700000001</v>
      </c>
      <c r="G152" s="14">
        <f ca="1">(TRUNC(PRODUCT($F$12:$F151),16))</f>
        <v>1.0588428014282101</v>
      </c>
      <c r="H152" s="14">
        <f t="shared" ca="1" si="97"/>
        <v>1.0567684460775</v>
      </c>
      <c r="I152" s="14">
        <f t="shared" ca="1" si="98"/>
        <v>1.00196292</v>
      </c>
      <c r="J152" s="13">
        <f t="shared" si="86"/>
        <v>4.4499999999999998E-2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1.0006913230000001</v>
      </c>
      <c r="O152" s="12">
        <f t="shared" ca="1" si="91"/>
        <v>1.0026556</v>
      </c>
      <c r="P152" s="17">
        <f t="shared" si="100"/>
        <v>0</v>
      </c>
      <c r="Q152" s="14">
        <f t="shared" ca="1" si="82"/>
        <v>47800.799999989998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18059770.96199999</v>
      </c>
      <c r="C153" s="7">
        <f t="shared" si="85"/>
        <v>18000000</v>
      </c>
      <c r="D153" s="96">
        <f t="shared" si="99"/>
        <v>44736</v>
      </c>
      <c r="E153" s="94">
        <f ca="1">IF(D153&lt;$B$1,VLOOKUP(D153,[1]DI!$A$4:$B$15000,2,FALSE),0)</f>
        <v>0.13150000000000001</v>
      </c>
      <c r="F153" s="14">
        <f t="shared" ca="1" si="96"/>
        <v>1.0004903700000001</v>
      </c>
      <c r="G153" s="14">
        <f ca="1">(TRUNC(PRODUCT($F$12:$F152),16))</f>
        <v>1.0593620261727501</v>
      </c>
      <c r="H153" s="14">
        <f t="shared" ca="1" si="97"/>
        <v>1.0567684460775</v>
      </c>
      <c r="I153" s="14">
        <f t="shared" ca="1" si="98"/>
        <v>1.0024542599999999</v>
      </c>
      <c r="J153" s="13">
        <f t="shared" si="86"/>
        <v>4.4499999999999998E-2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1.000864228</v>
      </c>
      <c r="O153" s="12">
        <f t="shared" ca="1" si="91"/>
        <v>1.003320609</v>
      </c>
      <c r="P153" s="17">
        <f t="shared" si="100"/>
        <v>0</v>
      </c>
      <c r="Q153" s="14">
        <f t="shared" ca="1" si="82"/>
        <v>59770.961999990002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18071748.881999999</v>
      </c>
      <c r="C154" s="7">
        <f t="shared" si="85"/>
        <v>18000000</v>
      </c>
      <c r="D154" s="96">
        <f t="shared" si="99"/>
        <v>44739</v>
      </c>
      <c r="E154" s="94">
        <f ca="1">IF(D154&lt;$B$1,VLOOKUP(D154,[1]DI!$A$4:$B$15000,2,FALSE),0)</f>
        <v>0.13150000000000001</v>
      </c>
      <c r="F154" s="14">
        <f t="shared" ca="1" si="96"/>
        <v>1.0004903700000001</v>
      </c>
      <c r="G154" s="14">
        <f ca="1">(TRUNC(PRODUCT($F$12:$F153),16))</f>
        <v>1.0598815055295201</v>
      </c>
      <c r="H154" s="14">
        <f t="shared" ca="1" si="97"/>
        <v>1.0567684460775</v>
      </c>
      <c r="I154" s="14">
        <f t="shared" ca="1" si="98"/>
        <v>1.00294583</v>
      </c>
      <c r="J154" s="13">
        <f t="shared" si="86"/>
        <v>4.4499999999999998E-2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1.001037164</v>
      </c>
      <c r="O154" s="12">
        <f t="shared" ca="1" si="91"/>
        <v>1.0039860490000001</v>
      </c>
      <c r="P154" s="17">
        <f t="shared" si="100"/>
        <v>0</v>
      </c>
      <c r="Q154" s="14">
        <f t="shared" ca="1" si="82"/>
        <v>71748.881999999998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18083734.721999999</v>
      </c>
      <c r="C155" s="7">
        <f t="shared" si="85"/>
        <v>18000000</v>
      </c>
      <c r="D155" s="96">
        <f t="shared" si="99"/>
        <v>44740</v>
      </c>
      <c r="E155" s="94">
        <f ca="1">IF(D155&lt;$B$1,VLOOKUP(D155,[1]DI!$A$4:$B$15000,2,FALSE),0)</f>
        <v>0.13150000000000001</v>
      </c>
      <c r="F155" s="14">
        <f t="shared" ca="1" si="96"/>
        <v>1.0004903700000001</v>
      </c>
      <c r="G155" s="14">
        <f ca="1">(TRUNC(PRODUCT($F$12:$F154),16))</f>
        <v>1.0604012396233899</v>
      </c>
      <c r="H155" s="14">
        <f t="shared" ca="1" si="97"/>
        <v>1.0567684460775</v>
      </c>
      <c r="I155" s="14">
        <f t="shared" ca="1" si="98"/>
        <v>1.00343764</v>
      </c>
      <c r="J155" s="13">
        <f t="shared" si="86"/>
        <v>4.4499999999999998E-2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1.0012101289999999</v>
      </c>
      <c r="O155" s="12">
        <f t="shared" ca="1" si="91"/>
        <v>1.004651929</v>
      </c>
      <c r="P155" s="17">
        <f t="shared" si="100"/>
        <v>0</v>
      </c>
      <c r="Q155" s="14">
        <f t="shared" ca="1" si="82"/>
        <v>83734.721999999994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18095728.662</v>
      </c>
      <c r="C156" s="7">
        <f t="shared" si="85"/>
        <v>18000000</v>
      </c>
      <c r="D156" s="96">
        <f t="shared" si="99"/>
        <v>44741</v>
      </c>
      <c r="E156" s="94">
        <f ca="1">IF(D156&lt;$B$1,VLOOKUP(D156,[1]DI!$A$4:$B$15000,2,FALSE),0)</f>
        <v>0.13150000000000001</v>
      </c>
      <c r="F156" s="14">
        <f t="shared" ca="1" si="96"/>
        <v>1.0004903700000001</v>
      </c>
      <c r="G156" s="14">
        <f ca="1">(TRUNC(PRODUCT($F$12:$F155),16))</f>
        <v>1.06092122857926</v>
      </c>
      <c r="H156" s="14">
        <f t="shared" ca="1" si="97"/>
        <v>1.0567684460775</v>
      </c>
      <c r="I156" s="14">
        <f t="shared" ca="1" si="98"/>
        <v>1.0039297</v>
      </c>
      <c r="J156" s="13">
        <f t="shared" si="86"/>
        <v>4.4499999999999998E-2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1.001383124</v>
      </c>
      <c r="O156" s="12">
        <f t="shared" ca="1" si="91"/>
        <v>1.005318259</v>
      </c>
      <c r="P156" s="17">
        <f t="shared" si="100"/>
        <v>0</v>
      </c>
      <c r="Q156" s="14">
        <f t="shared" ca="1" si="82"/>
        <v>95728.661999999997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18107730.539999992</v>
      </c>
      <c r="C157" s="7">
        <f t="shared" si="85"/>
        <v>18000000</v>
      </c>
      <c r="D157" s="96">
        <f t="shared" si="99"/>
        <v>44742</v>
      </c>
      <c r="E157" s="94">
        <f ca="1">IF(D157&lt;$B$1,VLOOKUP(D157,[1]DI!$A$4:$B$15000,2,FALSE),0)</f>
        <v>0.13150000000000001</v>
      </c>
      <c r="F157" s="14">
        <f t="shared" ca="1" si="96"/>
        <v>1.0004903700000001</v>
      </c>
      <c r="G157" s="14">
        <f ca="1">(TRUNC(PRODUCT($F$12:$F156),16))</f>
        <v>1.06144147252212</v>
      </c>
      <c r="H157" s="14">
        <f t="shared" ca="1" si="97"/>
        <v>1.0567684460775</v>
      </c>
      <c r="I157" s="14">
        <f t="shared" ca="1" si="98"/>
        <v>1.0044219999999999</v>
      </c>
      <c r="J157" s="13">
        <f t="shared" si="86"/>
        <v>4.4499999999999998E-2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1.001556149</v>
      </c>
      <c r="O157" s="12">
        <f t="shared" ca="1" si="91"/>
        <v>1.0059850299999999</v>
      </c>
      <c r="P157" s="17">
        <f t="shared" si="100"/>
        <v>0</v>
      </c>
      <c r="Q157" s="14">
        <f t="shared" ca="1" si="82"/>
        <v>107730.53999999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18119740.175999999</v>
      </c>
      <c r="C158" s="7">
        <f t="shared" si="85"/>
        <v>18000000</v>
      </c>
      <c r="D158" s="96">
        <f t="shared" si="99"/>
        <v>44743</v>
      </c>
      <c r="E158" s="94">
        <f ca="1">IF(D158&lt;$B$1,VLOOKUP(D158,[1]DI!$A$4:$B$15000,2,FALSE),0)</f>
        <v>0.13150000000000001</v>
      </c>
      <c r="F158" s="14">
        <f t="shared" ca="1" si="96"/>
        <v>1.0004903700000001</v>
      </c>
      <c r="G158" s="14">
        <f ca="1">(TRUNC(PRODUCT($F$12:$F157),16))</f>
        <v>1.0619619715769999</v>
      </c>
      <c r="H158" s="14">
        <f t="shared" ca="1" si="97"/>
        <v>1.0567684460775</v>
      </c>
      <c r="I158" s="14">
        <f t="shared" ca="1" si="98"/>
        <v>1.00491453</v>
      </c>
      <c r="J158" s="13">
        <f t="shared" si="86"/>
        <v>4.4499999999999998E-2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1.0017292040000001</v>
      </c>
      <c r="O158" s="12">
        <f t="shared" ca="1" si="91"/>
        <v>1.006652232</v>
      </c>
      <c r="P158" s="17">
        <f t="shared" si="100"/>
        <v>0</v>
      </c>
      <c r="Q158" s="14">
        <f t="shared" ca="1" si="82"/>
        <v>119740.17600000001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18131757.911999989</v>
      </c>
      <c r="C159" s="7">
        <f t="shared" si="85"/>
        <v>18000000</v>
      </c>
      <c r="D159" s="96">
        <f t="shared" si="99"/>
        <v>44746</v>
      </c>
      <c r="E159" s="94">
        <f ca="1">IF(D159&lt;$B$1,VLOOKUP(D159,[1]DI!$A$4:$B$15000,2,FALSE),0)</f>
        <v>0.13150000000000001</v>
      </c>
      <c r="F159" s="14">
        <f t="shared" ca="1" si="96"/>
        <v>1.0004903700000001</v>
      </c>
      <c r="G159" s="14">
        <f ca="1">(TRUNC(PRODUCT($F$12:$F158),16))</f>
        <v>1.0624827258690099</v>
      </c>
      <c r="H159" s="14">
        <f t="shared" ca="1" si="97"/>
        <v>1.0567684460775</v>
      </c>
      <c r="I159" s="14">
        <f t="shared" ca="1" si="98"/>
        <v>1.0054073100000001</v>
      </c>
      <c r="J159" s="13">
        <f t="shared" si="86"/>
        <v>4.4499999999999998E-2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1.0019022879999999</v>
      </c>
      <c r="O159" s="12">
        <f t="shared" ca="1" si="91"/>
        <v>1.0073198839999999</v>
      </c>
      <c r="P159" s="17">
        <f t="shared" si="100"/>
        <v>0</v>
      </c>
      <c r="Q159" s="14">
        <f t="shared" ca="1" si="82"/>
        <v>131757.91199999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18143783.802000001</v>
      </c>
      <c r="C160" s="7">
        <f t="shared" si="85"/>
        <v>18000000</v>
      </c>
      <c r="D160" s="96">
        <f t="shared" si="99"/>
        <v>44747</v>
      </c>
      <c r="E160" s="94">
        <f ca="1">IF(D160&lt;$B$1,VLOOKUP(D160,[1]DI!$A$4:$B$15000,2,FALSE),0)</f>
        <v>0.13150000000000001</v>
      </c>
      <c r="F160" s="14">
        <f t="shared" ca="1" si="96"/>
        <v>1.0004903700000001</v>
      </c>
      <c r="G160" s="14">
        <f ca="1">(TRUNC(PRODUCT($F$12:$F159),16))</f>
        <v>1.06300373552329</v>
      </c>
      <c r="H160" s="14">
        <f t="shared" ca="1" si="97"/>
        <v>1.0567684460775</v>
      </c>
      <c r="I160" s="14">
        <f t="shared" ca="1" si="98"/>
        <v>1.0059003399999999</v>
      </c>
      <c r="J160" s="13">
        <f t="shared" si="86"/>
        <v>4.4499999999999998E-2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1.0020754030000001</v>
      </c>
      <c r="O160" s="12">
        <f t="shared" ca="1" si="91"/>
        <v>1.0079879890000001</v>
      </c>
      <c r="P160" s="17">
        <f t="shared" si="100"/>
        <v>0</v>
      </c>
      <c r="Q160" s="14">
        <f t="shared" ca="1" si="82"/>
        <v>143783.802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18155817.432</v>
      </c>
      <c r="C161" s="7">
        <f t="shared" si="85"/>
        <v>18000000</v>
      </c>
      <c r="D161" s="96">
        <f t="shared" si="99"/>
        <v>44748</v>
      </c>
      <c r="E161" s="94">
        <f ca="1">IF(D161&lt;$B$1,VLOOKUP(D161,[1]DI!$A$4:$B$15000,2,FALSE),0)</f>
        <v>0.13150000000000001</v>
      </c>
      <c r="F161" s="14">
        <f t="shared" ca="1" si="96"/>
        <v>1.0004903700000001</v>
      </c>
      <c r="G161" s="14">
        <f ca="1">(TRUNC(PRODUCT($F$12:$F160),16))</f>
        <v>1.06352500066508</v>
      </c>
      <c r="H161" s="14">
        <f t="shared" ca="1" si="97"/>
        <v>1.0567684460775</v>
      </c>
      <c r="I161" s="14">
        <f t="shared" ca="1" si="98"/>
        <v>1.0063936</v>
      </c>
      <c r="J161" s="13">
        <f t="shared" si="86"/>
        <v>4.4499999999999998E-2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1.0022485480000001</v>
      </c>
      <c r="O161" s="12">
        <f t="shared" ca="1" si="91"/>
        <v>1.0086565240000001</v>
      </c>
      <c r="P161" s="17">
        <f t="shared" si="100"/>
        <v>0</v>
      </c>
      <c r="Q161" s="14">
        <f t="shared" ca="1" si="82"/>
        <v>155817.432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18167859.197999991</v>
      </c>
      <c r="C162" s="7">
        <f t="shared" si="85"/>
        <v>18000000</v>
      </c>
      <c r="D162" s="96">
        <f t="shared" si="99"/>
        <v>44749</v>
      </c>
      <c r="E162" s="94">
        <f ca="1">IF(D162&lt;$B$1,VLOOKUP(D162,[1]DI!$A$4:$B$15000,2,FALSE),0)</f>
        <v>0.13150000000000001</v>
      </c>
      <c r="F162" s="14">
        <f t="shared" ca="1" si="96"/>
        <v>1.0004903700000001</v>
      </c>
      <c r="G162" s="14">
        <f ca="1">(TRUNC(PRODUCT($F$12:$F161),16))</f>
        <v>1.0640465214196599</v>
      </c>
      <c r="H162" s="14">
        <f t="shared" ca="1" si="97"/>
        <v>1.0567684460775</v>
      </c>
      <c r="I162" s="14">
        <f t="shared" ca="1" si="98"/>
        <v>1.0068871100000001</v>
      </c>
      <c r="J162" s="13">
        <f t="shared" si="86"/>
        <v>4.4499999999999998E-2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1.002421722</v>
      </c>
      <c r="O162" s="12">
        <f t="shared" ca="1" si="91"/>
        <v>1.0093255109999999</v>
      </c>
      <c r="P162" s="17">
        <f t="shared" si="100"/>
        <v>0</v>
      </c>
      <c r="Q162" s="14">
        <f t="shared" ca="1" si="82"/>
        <v>167859.19799998999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18179908.739999991</v>
      </c>
      <c r="C163" s="7">
        <f t="shared" si="85"/>
        <v>18000000</v>
      </c>
      <c r="D163" s="96">
        <f t="shared" si="99"/>
        <v>44750</v>
      </c>
      <c r="E163" s="94">
        <f ca="1">IF(D163&lt;$B$1,VLOOKUP(D163,[1]DI!$A$4:$B$15000,2,FALSE),0)</f>
        <v>0.13150000000000001</v>
      </c>
      <c r="F163" s="14">
        <f t="shared" ca="1" si="96"/>
        <v>1.0004903700000001</v>
      </c>
      <c r="G163" s="14">
        <f ca="1">(TRUNC(PRODUCT($F$12:$F162),16))</f>
        <v>1.0645682979123601</v>
      </c>
      <c r="H163" s="14">
        <f t="shared" ca="1" si="97"/>
        <v>1.0567684460775</v>
      </c>
      <c r="I163" s="14">
        <f t="shared" ca="1" si="98"/>
        <v>1.0073808500000001</v>
      </c>
      <c r="J163" s="13">
        <f t="shared" si="86"/>
        <v>4.4499999999999998E-2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1.0025949270000001</v>
      </c>
      <c r="O163" s="12">
        <f t="shared" ca="1" si="91"/>
        <v>1.00999493</v>
      </c>
      <c r="P163" s="17">
        <f t="shared" si="100"/>
        <v>0</v>
      </c>
      <c r="Q163" s="14">
        <f t="shared" ca="1" si="82"/>
        <v>179908.73999999001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18191966.399999999</v>
      </c>
      <c r="C164" s="7">
        <f t="shared" si="85"/>
        <v>18000000</v>
      </c>
      <c r="D164" s="96">
        <f t="shared" si="99"/>
        <v>44753</v>
      </c>
      <c r="E164" s="94">
        <f ca="1">IF(D164&lt;$B$1,VLOOKUP(D164,[1]DI!$A$4:$B$15000,2,FALSE),0)</f>
        <v>0.13150000000000001</v>
      </c>
      <c r="F164" s="14">
        <f t="shared" ca="1" si="96"/>
        <v>1.0004903700000001</v>
      </c>
      <c r="G164" s="14">
        <f ca="1">(TRUNC(PRODUCT($F$12:$F163),16))</f>
        <v>1.0650903302686101</v>
      </c>
      <c r="H164" s="14">
        <f t="shared" ca="1" si="97"/>
        <v>1.0567684460775</v>
      </c>
      <c r="I164" s="14">
        <f t="shared" ca="1" si="98"/>
        <v>1.0078748399999999</v>
      </c>
      <c r="J164" s="13">
        <f t="shared" si="86"/>
        <v>4.4499999999999998E-2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1.0027681610000001</v>
      </c>
      <c r="O164" s="12">
        <f t="shared" ca="1" si="91"/>
        <v>1.0106648</v>
      </c>
      <c r="P164" s="17">
        <f t="shared" si="100"/>
        <v>0</v>
      </c>
      <c r="Q164" s="14">
        <f t="shared" ca="1" si="82"/>
        <v>191966.4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18204032.015999999</v>
      </c>
      <c r="C165" s="7">
        <f t="shared" si="85"/>
        <v>18000000</v>
      </c>
      <c r="D165" s="96">
        <f t="shared" si="99"/>
        <v>44754</v>
      </c>
      <c r="E165" s="94">
        <f ca="1">IF(D165&lt;$B$1,VLOOKUP(D165,[1]DI!$A$4:$B$15000,2,FALSE),0)</f>
        <v>0.13150000000000001</v>
      </c>
      <c r="F165" s="14">
        <f t="shared" ca="1" si="96"/>
        <v>1.0004903700000001</v>
      </c>
      <c r="G165" s="14">
        <f ca="1">(TRUNC(PRODUCT($F$12:$F164),16))</f>
        <v>1.0656126186138699</v>
      </c>
      <c r="H165" s="14">
        <f t="shared" ca="1" si="97"/>
        <v>1.0567684460775</v>
      </c>
      <c r="I165" s="14">
        <f t="shared" ca="1" si="98"/>
        <v>1.0083690700000001</v>
      </c>
      <c r="J165" s="13">
        <f t="shared" si="86"/>
        <v>4.4499999999999998E-2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1.0029414249999999</v>
      </c>
      <c r="O165" s="12">
        <f t="shared" ca="1" si="91"/>
        <v>1.011335112</v>
      </c>
      <c r="P165" s="17">
        <f t="shared" si="100"/>
        <v>0</v>
      </c>
      <c r="Q165" s="14">
        <f t="shared" ca="1" si="82"/>
        <v>204032.016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18216105.767999992</v>
      </c>
      <c r="C166" s="7">
        <f t="shared" si="85"/>
        <v>18000000</v>
      </c>
      <c r="D166" s="96">
        <f t="shared" si="99"/>
        <v>44755</v>
      </c>
      <c r="E166" s="94">
        <f ca="1">IF(D166&lt;$B$1,VLOOKUP(D166,[1]DI!$A$4:$B$15000,2,FALSE),0)</f>
        <v>0.13150000000000001</v>
      </c>
      <c r="F166" s="14">
        <f t="shared" ca="1" si="96"/>
        <v>1.0004903700000001</v>
      </c>
      <c r="G166" s="14">
        <f ca="1">(TRUNC(PRODUCT($F$12:$F165),16))</f>
        <v>1.06613516307366</v>
      </c>
      <c r="H166" s="14">
        <f t="shared" ca="1" si="97"/>
        <v>1.0567684460775</v>
      </c>
      <c r="I166" s="14">
        <f t="shared" ca="1" si="98"/>
        <v>1.0088635500000001</v>
      </c>
      <c r="J166" s="13">
        <f t="shared" si="86"/>
        <v>4.4499999999999998E-2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1.003114719</v>
      </c>
      <c r="O166" s="12">
        <f t="shared" ca="1" si="91"/>
        <v>1.0120058759999999</v>
      </c>
      <c r="P166" s="17">
        <f t="shared" si="100"/>
        <v>0</v>
      </c>
      <c r="Q166" s="14">
        <f t="shared" ca="1" si="82"/>
        <v>216105.76799999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18228187.331999991</v>
      </c>
      <c r="C167" s="7">
        <f t="shared" si="85"/>
        <v>18000000</v>
      </c>
      <c r="D167" s="96">
        <f t="shared" si="99"/>
        <v>44756</v>
      </c>
      <c r="E167" s="94">
        <f ca="1">IF(D167&lt;$B$1,VLOOKUP(D167,[1]DI!$A$4:$B$15000,2,FALSE),0)</f>
        <v>0.13150000000000001</v>
      </c>
      <c r="F167" s="14">
        <f t="shared" ca="1" si="96"/>
        <v>1.0004903700000001</v>
      </c>
      <c r="G167" s="14">
        <f ca="1">(TRUNC(PRODUCT($F$12:$F166),16))</f>
        <v>1.06665796377357</v>
      </c>
      <c r="H167" s="14">
        <f t="shared" ca="1" si="97"/>
        <v>1.0567684460775</v>
      </c>
      <c r="I167" s="14">
        <f t="shared" ca="1" si="98"/>
        <v>1.00935826</v>
      </c>
      <c r="J167" s="13">
        <f t="shared" si="86"/>
        <v>4.4499999999999998E-2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1.003288044</v>
      </c>
      <c r="O167" s="12">
        <f t="shared" ca="1" si="91"/>
        <v>1.012677074</v>
      </c>
      <c r="P167" s="17">
        <f t="shared" si="100"/>
        <v>0</v>
      </c>
      <c r="Q167" s="14">
        <f t="shared" ca="1" si="82"/>
        <v>228187.33199999001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18240277.032000002</v>
      </c>
      <c r="C168" s="7">
        <f t="shared" si="85"/>
        <v>18000000</v>
      </c>
      <c r="D168" s="96">
        <f t="shared" si="99"/>
        <v>44757</v>
      </c>
      <c r="E168" s="94">
        <f ca="1">IF(D168&lt;$B$1,VLOOKUP(D168,[1]DI!$A$4:$B$15000,2,FALSE),0)</f>
        <v>0.13150000000000001</v>
      </c>
      <c r="F168" s="14">
        <f t="shared" ca="1" si="96"/>
        <v>1.0004903700000001</v>
      </c>
      <c r="G168" s="14">
        <f ca="1">(TRUNC(PRODUCT($F$12:$F167),16))</f>
        <v>1.06718102083927</v>
      </c>
      <c r="H168" s="14">
        <f t="shared" ca="1" si="97"/>
        <v>1.0567684460775</v>
      </c>
      <c r="I168" s="14">
        <f t="shared" ca="1" si="98"/>
        <v>1.0098532200000001</v>
      </c>
      <c r="J168" s="13">
        <f t="shared" si="86"/>
        <v>4.4499999999999998E-2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1.003461398</v>
      </c>
      <c r="O168" s="12">
        <f t="shared" ca="1" si="91"/>
        <v>1.0133487240000001</v>
      </c>
      <c r="P168" s="17">
        <f t="shared" si="100"/>
        <v>0</v>
      </c>
      <c r="Q168" s="14">
        <f t="shared" ca="1" si="82"/>
        <v>240277.03200000001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18252374.68799999</v>
      </c>
      <c r="C169" s="7">
        <f t="shared" si="85"/>
        <v>18000000</v>
      </c>
      <c r="D169" s="96">
        <f t="shared" si="99"/>
        <v>44760</v>
      </c>
      <c r="E169" s="94">
        <f ca="1">IF(D169&lt;$B$1,VLOOKUP(D169,[1]DI!$A$4:$B$15000,2,FALSE),0)</f>
        <v>0.13150000000000001</v>
      </c>
      <c r="F169" s="14">
        <f t="shared" ca="1" si="96"/>
        <v>1.0004903700000001</v>
      </c>
      <c r="G169" s="14">
        <f ca="1">(TRUNC(PRODUCT($F$12:$F168),16))</f>
        <v>1.0677043343964601</v>
      </c>
      <c r="H169" s="14">
        <f t="shared" ca="1" si="97"/>
        <v>1.0567684460775</v>
      </c>
      <c r="I169" s="14">
        <f t="shared" ca="1" si="98"/>
        <v>1.0103484199999999</v>
      </c>
      <c r="J169" s="13">
        <f t="shared" si="86"/>
        <v>4.4499999999999998E-2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1.003634782</v>
      </c>
      <c r="O169" s="12">
        <f t="shared" ca="1" si="91"/>
        <v>1.0140208159999999</v>
      </c>
      <c r="P169" s="17">
        <f t="shared" si="100"/>
        <v>0</v>
      </c>
      <c r="Q169" s="14">
        <f t="shared" ca="1" si="82"/>
        <v>252374.68799999001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18264480.515999999</v>
      </c>
      <c r="C170" s="7">
        <f t="shared" si="85"/>
        <v>18000000</v>
      </c>
      <c r="D170" s="96">
        <f t="shared" si="99"/>
        <v>44761</v>
      </c>
      <c r="E170" s="94">
        <f ca="1">IF(D170&lt;$B$1,VLOOKUP(D170,[1]DI!$A$4:$B$15000,2,FALSE),0)</f>
        <v>0.13150000000000001</v>
      </c>
      <c r="F170" s="14">
        <f t="shared" ca="1" si="96"/>
        <v>1.0004903700000001</v>
      </c>
      <c r="G170" s="14">
        <f ca="1">(TRUNC(PRODUCT($F$12:$F169),16))</f>
        <v>1.06822790457091</v>
      </c>
      <c r="H170" s="14">
        <f t="shared" ca="1" si="97"/>
        <v>1.0567684460775</v>
      </c>
      <c r="I170" s="14">
        <f t="shared" ca="1" si="98"/>
        <v>1.01084387</v>
      </c>
      <c r="J170" s="13">
        <f t="shared" si="86"/>
        <v>4.4499999999999998E-2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1.003808196</v>
      </c>
      <c r="O170" s="12">
        <f t="shared" ca="1" si="91"/>
        <v>1.014693362</v>
      </c>
      <c r="P170" s="17">
        <f t="shared" si="100"/>
        <v>8</v>
      </c>
      <c r="Q170" s="14">
        <f t="shared" ca="1" si="82"/>
        <v>264480.516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18011938.338</v>
      </c>
      <c r="C171" s="7">
        <f t="shared" si="85"/>
        <v>18000000</v>
      </c>
      <c r="D171" s="96">
        <f t="shared" si="99"/>
        <v>44762</v>
      </c>
      <c r="E171" s="94">
        <f ca="1">IF(D171&lt;$B$1,VLOOKUP(D171,[1]DI!$A$4:$B$15000,2,FALSE),0)</f>
        <v>0.13150000000000001</v>
      </c>
      <c r="F171" s="14">
        <f t="shared" ca="1" si="96"/>
        <v>1.0004903700000001</v>
      </c>
      <c r="G171" s="14">
        <f ca="1">(TRUNC(PRODUCT($F$12:$F170),16))</f>
        <v>1.06875173148848</v>
      </c>
      <c r="H171" s="14">
        <f t="shared" ca="1" si="97"/>
        <v>1.06822790457091</v>
      </c>
      <c r="I171" s="14">
        <f t="shared" ca="1" si="98"/>
        <v>1.0004903700000001</v>
      </c>
      <c r="J171" s="13">
        <f t="shared" si="86"/>
        <v>4.4499999999999998E-2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1.000172786</v>
      </c>
      <c r="O171" s="12">
        <f t="shared" ca="1" si="91"/>
        <v>1.000663241</v>
      </c>
      <c r="P171" s="17">
        <f t="shared" si="100"/>
        <v>0</v>
      </c>
      <c r="Q171" s="14">
        <f t="shared" ca="1" si="82"/>
        <v>11938.338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18023884.57799999</v>
      </c>
      <c r="C172" s="7">
        <f t="shared" si="85"/>
        <v>18000000</v>
      </c>
      <c r="D172" s="96">
        <f t="shared" si="99"/>
        <v>44763</v>
      </c>
      <c r="E172" s="94">
        <f ca="1">IF(D172&lt;$B$1,VLOOKUP(D172,[1]DI!$A$4:$B$15000,2,FALSE),0)</f>
        <v>0.13150000000000001</v>
      </c>
      <c r="F172" s="14">
        <f t="shared" ca="1" si="96"/>
        <v>1.0004903700000001</v>
      </c>
      <c r="G172" s="14">
        <f ca="1">(TRUNC(PRODUCT($F$12:$F171),16))</f>
        <v>1.0692758152750499</v>
      </c>
      <c r="H172" s="14">
        <f t="shared" ca="1" si="97"/>
        <v>1.06822790457091</v>
      </c>
      <c r="I172" s="14">
        <f t="shared" ca="1" si="98"/>
        <v>1.00098098</v>
      </c>
      <c r="J172" s="13">
        <f t="shared" si="86"/>
        <v>4.4499999999999998E-2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1.0003456019999999</v>
      </c>
      <c r="O172" s="12">
        <f t="shared" ca="1" si="91"/>
        <v>1.001326921</v>
      </c>
      <c r="P172" s="17">
        <f t="shared" si="100"/>
        <v>0</v>
      </c>
      <c r="Q172" s="14">
        <f t="shared" ca="1" si="82"/>
        <v>23884.577999990001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18035838.719999999</v>
      </c>
      <c r="C173" s="7">
        <f t="shared" si="85"/>
        <v>18000000</v>
      </c>
      <c r="D173" s="96">
        <f t="shared" si="99"/>
        <v>44764</v>
      </c>
      <c r="E173" s="94">
        <f ca="1">IF(D173&lt;$B$1,VLOOKUP(D173,[1]DI!$A$4:$B$15000,2,FALSE),0)</f>
        <v>0.13150000000000001</v>
      </c>
      <c r="F173" s="14">
        <f t="shared" ca="1" si="96"/>
        <v>1.0004903700000001</v>
      </c>
      <c r="G173" s="14">
        <f ca="1">(TRUNC(PRODUCT($F$12:$F172),16))</f>
        <v>1.06980015605659</v>
      </c>
      <c r="H173" s="14">
        <f t="shared" ca="1" si="97"/>
        <v>1.06822790457091</v>
      </c>
      <c r="I173" s="14">
        <f t="shared" ca="1" si="98"/>
        <v>1.0014718300000001</v>
      </c>
      <c r="J173" s="13">
        <f t="shared" si="86"/>
        <v>4.4499999999999998E-2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1.0005184469999999</v>
      </c>
      <c r="O173" s="12">
        <f t="shared" ca="1" si="91"/>
        <v>1.0019910400000001</v>
      </c>
      <c r="P173" s="17">
        <f t="shared" si="100"/>
        <v>0</v>
      </c>
      <c r="Q173" s="14">
        <f t="shared" ca="1" si="82"/>
        <v>35838.720000000001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18047800.79999999</v>
      </c>
      <c r="C174" s="7">
        <f t="shared" si="85"/>
        <v>18000000</v>
      </c>
      <c r="D174" s="96">
        <f t="shared" si="99"/>
        <v>44767</v>
      </c>
      <c r="E174" s="94">
        <f ca="1">IF(D174&lt;$B$1,VLOOKUP(D174,[1]DI!$A$4:$B$15000,2,FALSE),0)</f>
        <v>0.13150000000000001</v>
      </c>
      <c r="F174" s="14">
        <f t="shared" ca="1" si="96"/>
        <v>1.0004903700000001</v>
      </c>
      <c r="G174" s="14">
        <f ca="1">(TRUNC(PRODUCT($F$12:$F173),16))</f>
        <v>1.0703247539591101</v>
      </c>
      <c r="H174" s="14">
        <f t="shared" ca="1" si="97"/>
        <v>1.06822790457091</v>
      </c>
      <c r="I174" s="14">
        <f t="shared" ca="1" si="98"/>
        <v>1.00196292</v>
      </c>
      <c r="J174" s="13">
        <f t="shared" si="86"/>
        <v>4.4499999999999998E-2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1.0006913230000001</v>
      </c>
      <c r="O174" s="12">
        <f t="shared" ca="1" si="91"/>
        <v>1.0026556</v>
      </c>
      <c r="P174" s="17">
        <f t="shared" si="100"/>
        <v>0</v>
      </c>
      <c r="Q174" s="14">
        <f t="shared" ca="1" si="82"/>
        <v>47800.799999989998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18059770.96199999</v>
      </c>
      <c r="C175" s="7">
        <f t="shared" si="85"/>
        <v>18000000</v>
      </c>
      <c r="D175" s="96">
        <f t="shared" si="99"/>
        <v>44768</v>
      </c>
      <c r="E175" s="94">
        <f ca="1">IF(D175&lt;$B$1,VLOOKUP(D175,[1]DI!$A$4:$B$15000,2,FALSE),0)</f>
        <v>0.13150000000000001</v>
      </c>
      <c r="F175" s="14">
        <f t="shared" ca="1" si="96"/>
        <v>1.0004903700000001</v>
      </c>
      <c r="G175" s="14">
        <f ca="1">(TRUNC(PRODUCT($F$12:$F174),16))</f>
        <v>1.0708496091087101</v>
      </c>
      <c r="H175" s="14">
        <f t="shared" ca="1" si="97"/>
        <v>1.06822790457091</v>
      </c>
      <c r="I175" s="14">
        <f t="shared" ca="1" si="98"/>
        <v>1.0024542599999999</v>
      </c>
      <c r="J175" s="13">
        <f t="shared" si="86"/>
        <v>4.4499999999999998E-2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1.000864228</v>
      </c>
      <c r="O175" s="12">
        <f t="shared" ca="1" si="91"/>
        <v>1.003320609</v>
      </c>
      <c r="P175" s="17">
        <f t="shared" si="100"/>
        <v>0</v>
      </c>
      <c r="Q175" s="14">
        <f t="shared" ca="1" si="82"/>
        <v>59770.961999990002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18071748.881999999</v>
      </c>
      <c r="C176" s="7">
        <f t="shared" si="85"/>
        <v>18000000</v>
      </c>
      <c r="D176" s="96">
        <f t="shared" si="99"/>
        <v>44769</v>
      </c>
      <c r="E176" s="94">
        <f ca="1">IF(D176&lt;$B$1,VLOOKUP(D176,[1]DI!$A$4:$B$15000,2,FALSE),0)</f>
        <v>0.13150000000000001</v>
      </c>
      <c r="F176" s="14">
        <f t="shared" ca="1" si="96"/>
        <v>1.0004903700000001</v>
      </c>
      <c r="G176" s="14">
        <f ca="1">(TRUNC(PRODUCT($F$12:$F175),16))</f>
        <v>1.0713747216315299</v>
      </c>
      <c r="H176" s="14">
        <f t="shared" ca="1" si="97"/>
        <v>1.06822790457091</v>
      </c>
      <c r="I176" s="14">
        <f t="shared" ca="1" si="98"/>
        <v>1.00294583</v>
      </c>
      <c r="J176" s="13">
        <f t="shared" si="86"/>
        <v>4.4499999999999998E-2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1.001037164</v>
      </c>
      <c r="O176" s="12">
        <f t="shared" ca="1" si="91"/>
        <v>1.0039860490000001</v>
      </c>
      <c r="P176" s="17">
        <f t="shared" si="100"/>
        <v>0</v>
      </c>
      <c r="Q176" s="14">
        <f t="shared" ca="1" si="82"/>
        <v>71748.881999999998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18083734.721999999</v>
      </c>
      <c r="C177" s="7">
        <f t="shared" si="85"/>
        <v>18000000</v>
      </c>
      <c r="D177" s="96">
        <f t="shared" si="99"/>
        <v>44770</v>
      </c>
      <c r="E177" s="94">
        <f ca="1">IF(D177&lt;$B$1,VLOOKUP(D177,[1]DI!$A$4:$B$15000,2,FALSE),0)</f>
        <v>0.13150000000000001</v>
      </c>
      <c r="F177" s="14">
        <f t="shared" ca="1" si="96"/>
        <v>1.0004903700000001</v>
      </c>
      <c r="G177" s="14">
        <f ca="1">(TRUNC(PRODUCT($F$12:$F176),16))</f>
        <v>1.07190009165378</v>
      </c>
      <c r="H177" s="14">
        <f t="shared" ca="1" si="97"/>
        <v>1.06822790457091</v>
      </c>
      <c r="I177" s="14">
        <f t="shared" ca="1" si="98"/>
        <v>1.00343764</v>
      </c>
      <c r="J177" s="13">
        <f t="shared" si="86"/>
        <v>4.4499999999999998E-2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1.0012101289999999</v>
      </c>
      <c r="O177" s="12">
        <f t="shared" ca="1" si="91"/>
        <v>1.004651929</v>
      </c>
      <c r="P177" s="17">
        <f t="shared" si="100"/>
        <v>0</v>
      </c>
      <c r="Q177" s="14">
        <f t="shared" ca="1" si="82"/>
        <v>83734.721999999994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18095728.662</v>
      </c>
      <c r="C178" s="7">
        <f t="shared" si="85"/>
        <v>18000000</v>
      </c>
      <c r="D178" s="96">
        <f t="shared" si="99"/>
        <v>44771</v>
      </c>
      <c r="E178" s="94">
        <f ca="1">IF(D178&lt;$B$1,VLOOKUP(D178,[1]DI!$A$4:$B$15000,2,FALSE),0)</f>
        <v>0.13150000000000001</v>
      </c>
      <c r="F178" s="14">
        <f t="shared" ca="1" si="96"/>
        <v>1.0004903700000001</v>
      </c>
      <c r="G178" s="14">
        <f ca="1">(TRUNC(PRODUCT($F$12:$F177),16))</f>
        <v>1.0724257193017199</v>
      </c>
      <c r="H178" s="14">
        <f t="shared" ca="1" si="97"/>
        <v>1.06822790457091</v>
      </c>
      <c r="I178" s="14">
        <f t="shared" ca="1" si="98"/>
        <v>1.0039297</v>
      </c>
      <c r="J178" s="13">
        <f t="shared" si="86"/>
        <v>4.4499999999999998E-2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1.001383124</v>
      </c>
      <c r="O178" s="12">
        <f t="shared" ca="1" si="91"/>
        <v>1.005318259</v>
      </c>
      <c r="P178" s="17">
        <f t="shared" si="100"/>
        <v>0</v>
      </c>
      <c r="Q178" s="14">
        <f t="shared" ca="1" si="82"/>
        <v>95728.661999999997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18107730.539999992</v>
      </c>
      <c r="C179" s="7">
        <f t="shared" si="85"/>
        <v>18000000</v>
      </c>
      <c r="D179" s="96">
        <f t="shared" si="99"/>
        <v>44774</v>
      </c>
      <c r="E179" s="94">
        <f ca="1">IF(D179&lt;$B$1,VLOOKUP(D179,[1]DI!$A$4:$B$15000,2,FALSE),0)</f>
        <v>0.13150000000000001</v>
      </c>
      <c r="F179" s="14">
        <f t="shared" ca="1" si="96"/>
        <v>1.0004903700000001</v>
      </c>
      <c r="G179" s="14">
        <f ca="1">(TRUNC(PRODUCT($F$12:$F178),16))</f>
        <v>1.07295160470169</v>
      </c>
      <c r="H179" s="14">
        <f t="shared" ca="1" si="97"/>
        <v>1.06822790457091</v>
      </c>
      <c r="I179" s="14">
        <f t="shared" ca="1" si="98"/>
        <v>1.0044219999999999</v>
      </c>
      <c r="J179" s="13">
        <f t="shared" si="86"/>
        <v>4.4499999999999998E-2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1.001556149</v>
      </c>
      <c r="O179" s="12">
        <f t="shared" ca="1" si="91"/>
        <v>1.0059850299999999</v>
      </c>
      <c r="P179" s="17">
        <f t="shared" si="100"/>
        <v>0</v>
      </c>
      <c r="Q179" s="14">
        <f t="shared" ca="1" si="82"/>
        <v>107730.53999999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18119740.175999999</v>
      </c>
      <c r="C180" s="7">
        <f t="shared" si="85"/>
        <v>18000000</v>
      </c>
      <c r="D180" s="96">
        <f t="shared" si="99"/>
        <v>44775</v>
      </c>
      <c r="E180" s="94">
        <f ca="1">IF(D180&lt;$B$1,VLOOKUP(D180,[1]DI!$A$4:$B$15000,2,FALSE),0)</f>
        <v>0.13150000000000001</v>
      </c>
      <c r="F180" s="14">
        <f t="shared" ca="1" si="96"/>
        <v>1.0004903700000001</v>
      </c>
      <c r="G180" s="14">
        <f ca="1">(TRUNC(PRODUCT($F$12:$F179),16))</f>
        <v>1.0734777479800901</v>
      </c>
      <c r="H180" s="14">
        <f t="shared" ca="1" si="97"/>
        <v>1.06822790457091</v>
      </c>
      <c r="I180" s="14">
        <f t="shared" ca="1" si="98"/>
        <v>1.00491453</v>
      </c>
      <c r="J180" s="13">
        <f t="shared" si="86"/>
        <v>4.4499999999999998E-2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1.0017292040000001</v>
      </c>
      <c r="O180" s="12">
        <f t="shared" ca="1" si="91"/>
        <v>1.006652232</v>
      </c>
      <c r="P180" s="17">
        <f t="shared" si="100"/>
        <v>0</v>
      </c>
      <c r="Q180" s="14">
        <f t="shared" ca="1" si="82"/>
        <v>119740.17600000001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18131757.911999989</v>
      </c>
      <c r="C181" s="7">
        <f t="shared" si="85"/>
        <v>18000000</v>
      </c>
      <c r="D181" s="96">
        <f t="shared" si="99"/>
        <v>44776</v>
      </c>
      <c r="E181" s="94">
        <f ca="1">IF(D181&lt;$B$1,VLOOKUP(D181,[1]DI!$A$4:$B$15000,2,FALSE),0)</f>
        <v>0.13150000000000001</v>
      </c>
      <c r="F181" s="14">
        <f t="shared" ca="1" si="96"/>
        <v>1.0004903700000001</v>
      </c>
      <c r="G181" s="14">
        <f ca="1">(TRUNC(PRODUCT($F$12:$F180),16))</f>
        <v>1.0740041492633701</v>
      </c>
      <c r="H181" s="14">
        <f t="shared" ca="1" si="97"/>
        <v>1.06822790457091</v>
      </c>
      <c r="I181" s="14">
        <f t="shared" ca="1" si="98"/>
        <v>1.0054073100000001</v>
      </c>
      <c r="J181" s="13">
        <f t="shared" si="86"/>
        <v>4.4499999999999998E-2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1.0019022879999999</v>
      </c>
      <c r="O181" s="12">
        <f t="shared" ca="1" si="91"/>
        <v>1.0073198839999999</v>
      </c>
      <c r="P181" s="17">
        <f t="shared" si="100"/>
        <v>0</v>
      </c>
      <c r="Q181" s="14">
        <f t="shared" ca="1" si="82"/>
        <v>131757.91199999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18143783.802000001</v>
      </c>
      <c r="C182" s="7">
        <f t="shared" si="85"/>
        <v>18000000</v>
      </c>
      <c r="D182" s="96">
        <f t="shared" si="99"/>
        <v>44777</v>
      </c>
      <c r="E182" s="9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1.0745308086780401</v>
      </c>
      <c r="H182" s="14">
        <f t="shared" ca="1" si="97"/>
        <v>1.06822790457091</v>
      </c>
      <c r="I182" s="14">
        <f t="shared" ca="1" si="98"/>
        <v>1.0059003399999999</v>
      </c>
      <c r="J182" s="13">
        <f t="shared" si="86"/>
        <v>4.4499999999999998E-2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1.0020754030000001</v>
      </c>
      <c r="O182" s="12">
        <f t="shared" ca="1" si="91"/>
        <v>1.0079879890000001</v>
      </c>
      <c r="P182" s="17">
        <f t="shared" si="100"/>
        <v>0</v>
      </c>
      <c r="Q182" s="14">
        <f t="shared" ca="1" si="82"/>
        <v>143783.802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18156135.131999999</v>
      </c>
      <c r="C183" s="7">
        <f t="shared" si="85"/>
        <v>18000000</v>
      </c>
      <c r="D183" s="96">
        <f t="shared" si="99"/>
        <v>44778</v>
      </c>
      <c r="E183" s="9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1.07507654138515</v>
      </c>
      <c r="H183" s="14">
        <f t="shared" ca="1" si="97"/>
        <v>1.06822790457091</v>
      </c>
      <c r="I183" s="14">
        <f t="shared" ca="1" si="98"/>
        <v>1.00641121</v>
      </c>
      <c r="J183" s="13">
        <f t="shared" si="86"/>
        <v>4.4499999999999998E-2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1.0022485480000001</v>
      </c>
      <c r="O183" s="12">
        <f t="shared" ca="1" si="91"/>
        <v>1.008674174</v>
      </c>
      <c r="P183" s="17">
        <f t="shared" si="100"/>
        <v>0</v>
      </c>
      <c r="Q183" s="14">
        <f t="shared" ca="1" si="82"/>
        <v>156135.13200000001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18168495.047999989</v>
      </c>
      <c r="C184" s="7">
        <f t="shared" si="85"/>
        <v>18000000</v>
      </c>
      <c r="D184" s="96">
        <f t="shared" si="99"/>
        <v>44781</v>
      </c>
      <c r="E184" s="9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1.0756225512589901</v>
      </c>
      <c r="H184" s="14">
        <f t="shared" ca="1" si="97"/>
        <v>1.06822790457091</v>
      </c>
      <c r="I184" s="14">
        <f t="shared" ca="1" si="98"/>
        <v>1.00692235</v>
      </c>
      <c r="J184" s="13">
        <f t="shared" si="86"/>
        <v>4.4499999999999998E-2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1.002421722</v>
      </c>
      <c r="O184" s="12">
        <f t="shared" ca="1" si="91"/>
        <v>1.0093608359999999</v>
      </c>
      <c r="P184" s="17">
        <f t="shared" si="100"/>
        <v>0</v>
      </c>
      <c r="Q184" s="14">
        <f t="shared" ca="1" si="82"/>
        <v>168495.04799999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18180863.405999999</v>
      </c>
      <c r="C185" s="7">
        <f t="shared" si="85"/>
        <v>18000000</v>
      </c>
      <c r="D185" s="96">
        <f t="shared" si="99"/>
        <v>44782</v>
      </c>
      <c r="E185" s="9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1.0761688384403301</v>
      </c>
      <c r="H185" s="14">
        <f t="shared" ca="1" si="97"/>
        <v>1.06822790457091</v>
      </c>
      <c r="I185" s="14">
        <f t="shared" ca="1" si="98"/>
        <v>1.0074337499999999</v>
      </c>
      <c r="J185" s="13">
        <f t="shared" si="86"/>
        <v>4.4499999999999998E-2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1.0025949270000001</v>
      </c>
      <c r="O185" s="12">
        <f t="shared" ca="1" si="91"/>
        <v>1.010047967</v>
      </c>
      <c r="P185" s="17">
        <f t="shared" si="100"/>
        <v>0</v>
      </c>
      <c r="Q185" s="14">
        <f t="shared" ca="1" si="82"/>
        <v>180863.40599999999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18193239.989999991</v>
      </c>
      <c r="C186" s="7">
        <f t="shared" si="85"/>
        <v>18000000</v>
      </c>
      <c r="D186" s="96">
        <f t="shared" si="99"/>
        <v>44783</v>
      </c>
      <c r="E186" s="9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1.0767154030699899</v>
      </c>
      <c r="H186" s="14">
        <f t="shared" ca="1" si="97"/>
        <v>1.06822790457091</v>
      </c>
      <c r="I186" s="14">
        <f t="shared" ca="1" si="98"/>
        <v>1.0079454000000001</v>
      </c>
      <c r="J186" s="13">
        <f t="shared" si="86"/>
        <v>4.4499999999999998E-2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1.0027681610000001</v>
      </c>
      <c r="O186" s="12">
        <f t="shared" ca="1" si="91"/>
        <v>1.0107355549999999</v>
      </c>
      <c r="P186" s="17">
        <f t="shared" si="100"/>
        <v>0</v>
      </c>
      <c r="Q186" s="14">
        <f t="shared" ca="1" si="82"/>
        <v>193239.98999999001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18205625.195999991</v>
      </c>
      <c r="C187" s="7">
        <f t="shared" si="85"/>
        <v>18000000</v>
      </c>
      <c r="D187" s="96">
        <f t="shared" si="99"/>
        <v>44784</v>
      </c>
      <c r="E187" s="9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1.07726224528891</v>
      </c>
      <c r="H187" s="14">
        <f t="shared" ca="1" si="97"/>
        <v>1.06822790457091</v>
      </c>
      <c r="I187" s="14">
        <f t="shared" ca="1" si="98"/>
        <v>1.00845732</v>
      </c>
      <c r="J187" s="13">
        <f t="shared" si="86"/>
        <v>4.4499999999999998E-2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1.0029414249999999</v>
      </c>
      <c r="O187" s="12">
        <f t="shared" ca="1" si="91"/>
        <v>1.0114236219999999</v>
      </c>
      <c r="P187" s="17">
        <f t="shared" si="100"/>
        <v>0</v>
      </c>
      <c r="Q187" s="14">
        <f t="shared" ca="1" si="82"/>
        <v>205625.19599999001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18218018.627999999</v>
      </c>
      <c r="C188" s="7">
        <f t="shared" si="85"/>
        <v>18000000</v>
      </c>
      <c r="D188" s="96">
        <f t="shared" si="99"/>
        <v>44785</v>
      </c>
      <c r="E188" s="9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1.0778093652380401</v>
      </c>
      <c r="H188" s="14">
        <f t="shared" ca="1" si="97"/>
        <v>1.06822790457091</v>
      </c>
      <c r="I188" s="14">
        <f t="shared" ca="1" si="98"/>
        <v>1.0089694899999999</v>
      </c>
      <c r="J188" s="13">
        <f t="shared" si="86"/>
        <v>4.4499999999999998E-2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1.003114719</v>
      </c>
      <c r="O188" s="12">
        <f t="shared" ca="1" si="91"/>
        <v>1.012112146</v>
      </c>
      <c r="P188" s="17">
        <f t="shared" si="100"/>
        <v>0</v>
      </c>
      <c r="Q188" s="14">
        <f t="shared" ca="1" si="82"/>
        <v>218018.628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18230420.717999991</v>
      </c>
      <c r="C189" s="7">
        <f t="shared" si="85"/>
        <v>18000000</v>
      </c>
      <c r="D189" s="96">
        <f t="shared" si="99"/>
        <v>44788</v>
      </c>
      <c r="E189" s="9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1.0783567630584601</v>
      </c>
      <c r="H189" s="14">
        <f t="shared" ca="1" si="97"/>
        <v>1.06822790457091</v>
      </c>
      <c r="I189" s="14">
        <f t="shared" ca="1" si="98"/>
        <v>1.00948193</v>
      </c>
      <c r="J189" s="13">
        <f t="shared" si="86"/>
        <v>4.4499999999999998E-2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1.003288044</v>
      </c>
      <c r="O189" s="12">
        <f t="shared" ca="1" si="91"/>
        <v>1.0128011509999999</v>
      </c>
      <c r="P189" s="17">
        <f t="shared" si="100"/>
        <v>0</v>
      </c>
      <c r="Q189" s="14">
        <f t="shared" ca="1" si="82"/>
        <v>230420.71799999001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18242831.034000002</v>
      </c>
      <c r="C190" s="7">
        <f t="shared" si="85"/>
        <v>18000000</v>
      </c>
      <c r="D190" s="96">
        <f t="shared" si="99"/>
        <v>44789</v>
      </c>
      <c r="E190" s="9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1.0789044388912801</v>
      </c>
      <c r="H190" s="14">
        <f t="shared" ca="1" si="97"/>
        <v>1.06822790457091</v>
      </c>
      <c r="I190" s="14">
        <f t="shared" ca="1" si="98"/>
        <v>1.0099946200000001</v>
      </c>
      <c r="J190" s="13">
        <f t="shared" si="86"/>
        <v>4.4499999999999998E-2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1.003461398</v>
      </c>
      <c r="O190" s="12">
        <f t="shared" ca="1" si="91"/>
        <v>1.0134906130000001</v>
      </c>
      <c r="P190" s="17">
        <f t="shared" si="100"/>
        <v>0</v>
      </c>
      <c r="Q190" s="14">
        <f t="shared" ca="1" si="82"/>
        <v>242831.03400000001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18255249.989999998</v>
      </c>
      <c r="C191" s="7">
        <f t="shared" si="85"/>
        <v>18000000</v>
      </c>
      <c r="D191" s="96">
        <f t="shared" si="99"/>
        <v>44790</v>
      </c>
      <c r="E191" s="9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1.07945239287771</v>
      </c>
      <c r="H191" s="14">
        <f t="shared" ca="1" si="97"/>
        <v>1.06822790457091</v>
      </c>
      <c r="I191" s="14">
        <f t="shared" ca="1" si="98"/>
        <v>1.0105075800000001</v>
      </c>
      <c r="J191" s="13">
        <f t="shared" si="86"/>
        <v>4.4499999999999998E-2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1.003634782</v>
      </c>
      <c r="O191" s="12">
        <f t="shared" ca="1" si="91"/>
        <v>1.014180555</v>
      </c>
      <c r="P191" s="17">
        <f t="shared" si="100"/>
        <v>0</v>
      </c>
      <c r="Q191" s="14">
        <f t="shared" ca="1" si="82"/>
        <v>255249.99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18267677.18999999</v>
      </c>
      <c r="C192" s="7">
        <f t="shared" si="85"/>
        <v>18000000</v>
      </c>
      <c r="D192" s="96">
        <f t="shared" si="99"/>
        <v>44791</v>
      </c>
      <c r="E192" s="9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1.080000625159</v>
      </c>
      <c r="H192" s="14">
        <f t="shared" ca="1" si="97"/>
        <v>1.06822790457091</v>
      </c>
      <c r="I192" s="14">
        <f t="shared" ca="1" si="98"/>
        <v>1.0110207899999999</v>
      </c>
      <c r="J192" s="13">
        <f t="shared" si="86"/>
        <v>4.4499999999999998E-2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1.003808196</v>
      </c>
      <c r="O192" s="12">
        <f t="shared" ca="1" si="91"/>
        <v>1.0148709549999999</v>
      </c>
      <c r="P192" s="17">
        <f t="shared" si="100"/>
        <v>0</v>
      </c>
      <c r="Q192" s="14">
        <f t="shared" ca="1" si="82"/>
        <v>267677.18999998999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18280113.02999999</v>
      </c>
      <c r="C193" s="114">
        <f t="shared" si="85"/>
        <v>18000000</v>
      </c>
      <c r="D193" s="96">
        <f t="shared" si="99"/>
        <v>44792</v>
      </c>
      <c r="E193" s="94">
        <f ca="1">IF(D193&lt;$B$1,VLOOKUP(D193,[1]DI!$A$4:$B$15000,2,FALSE),0)</f>
        <v>0.13650000000000001</v>
      </c>
      <c r="F193" s="116">
        <f t="shared" ca="1" si="96"/>
        <v>1.00050788</v>
      </c>
      <c r="G193" s="116">
        <f ca="1">(TRUNC(PRODUCT($F$12:$F192),16))</f>
        <v>1.08054913587651</v>
      </c>
      <c r="H193" s="116">
        <f t="shared" ca="1" si="97"/>
        <v>1.06822790457091</v>
      </c>
      <c r="I193" s="116">
        <f t="shared" ca="1" si="98"/>
        <v>1.0115342700000001</v>
      </c>
      <c r="J193" s="115">
        <f t="shared" si="86"/>
        <v>4.4499999999999998E-2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1.0039816399999999</v>
      </c>
      <c r="O193" s="12">
        <f t="shared" ca="1" si="91"/>
        <v>1.015561835</v>
      </c>
      <c r="P193" s="119">
        <f t="shared" si="100"/>
        <v>9</v>
      </c>
      <c r="Q193" s="14">
        <f t="shared" ca="1" si="82"/>
        <v>280113.02999999002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18012253.572000001</v>
      </c>
      <c r="C194" s="7">
        <f t="shared" si="85"/>
        <v>18000000</v>
      </c>
      <c r="D194" s="96">
        <f t="shared" si="99"/>
        <v>44795</v>
      </c>
      <c r="E194" s="9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1.0810979251716399</v>
      </c>
      <c r="H194" s="14">
        <f t="shared" ca="1" si="97"/>
        <v>1.08054913587651</v>
      </c>
      <c r="I194" s="14">
        <f t="shared" ca="1" si="98"/>
        <v>1.00050788</v>
      </c>
      <c r="J194" s="13">
        <f t="shared" si="86"/>
        <v>4.4499999999999998E-2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1.000172786</v>
      </c>
      <c r="O194" s="12">
        <f t="shared" ca="1" si="91"/>
        <v>1.000680754</v>
      </c>
      <c r="P194" s="17">
        <f t="shared" si="100"/>
        <v>0</v>
      </c>
      <c r="Q194" s="14">
        <f t="shared" ca="1" si="82"/>
        <v>12253.572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18024515.513999999</v>
      </c>
      <c r="C195" s="7">
        <f t="shared" si="85"/>
        <v>18000000</v>
      </c>
      <c r="D195" s="96">
        <f t="shared" si="99"/>
        <v>44796</v>
      </c>
      <c r="E195" s="9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1.0816469931858701</v>
      </c>
      <c r="H195" s="14">
        <f t="shared" ca="1" si="97"/>
        <v>1.08054913587651</v>
      </c>
      <c r="I195" s="14">
        <f t="shared" ca="1" si="98"/>
        <v>1.00101602</v>
      </c>
      <c r="J195" s="13">
        <f t="shared" si="86"/>
        <v>4.4499999999999998E-2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1.0003456019999999</v>
      </c>
      <c r="O195" s="12">
        <f t="shared" ca="1" si="91"/>
        <v>1.0013619730000001</v>
      </c>
      <c r="P195" s="17">
        <f t="shared" si="100"/>
        <v>0</v>
      </c>
      <c r="Q195" s="14">
        <f t="shared" ca="1" si="82"/>
        <v>24515.513999999999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18036785.646000002</v>
      </c>
      <c r="C196" s="7">
        <f t="shared" si="85"/>
        <v>18000000</v>
      </c>
      <c r="D196" s="96">
        <f t="shared" si="99"/>
        <v>44797</v>
      </c>
      <c r="E196" s="9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1.0821963400607699</v>
      </c>
      <c r="H196" s="14">
        <f t="shared" ca="1" si="97"/>
        <v>1.08054913587651</v>
      </c>
      <c r="I196" s="14">
        <f t="shared" ca="1" si="98"/>
        <v>1.00152441</v>
      </c>
      <c r="J196" s="13">
        <f t="shared" si="86"/>
        <v>4.4499999999999998E-2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1.0005184469999999</v>
      </c>
      <c r="O196" s="12">
        <f t="shared" ca="1" si="91"/>
        <v>1.002043647</v>
      </c>
      <c r="P196" s="17">
        <f t="shared" si="100"/>
        <v>0</v>
      </c>
      <c r="Q196" s="14">
        <f t="shared" ca="1" si="82"/>
        <v>36785.646000000001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18049064.381999999</v>
      </c>
      <c r="C197" s="7">
        <f t="shared" si="85"/>
        <v>18000000</v>
      </c>
      <c r="D197" s="96">
        <f t="shared" si="99"/>
        <v>44798</v>
      </c>
      <c r="E197" s="9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1.0827459659379599</v>
      </c>
      <c r="H197" s="14">
        <f t="shared" ca="1" si="97"/>
        <v>1.08054913587651</v>
      </c>
      <c r="I197" s="14">
        <f t="shared" ca="1" si="98"/>
        <v>1.00203307</v>
      </c>
      <c r="J197" s="13">
        <f t="shared" si="86"/>
        <v>4.4499999999999998E-2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1.0006913230000001</v>
      </c>
      <c r="O197" s="12">
        <f t="shared" ca="1" si="91"/>
        <v>1.002725799</v>
      </c>
      <c r="P197" s="17">
        <f t="shared" si="100"/>
        <v>0</v>
      </c>
      <c r="Q197" s="14">
        <f t="shared" ca="1" si="82"/>
        <v>49064.381999999998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18061351.289999999</v>
      </c>
      <c r="C198" s="7">
        <f t="shared" si="85"/>
        <v>18000000</v>
      </c>
      <c r="D198" s="96">
        <f t="shared" si="99"/>
        <v>44799</v>
      </c>
      <c r="E198" s="9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1.08329587095914</v>
      </c>
      <c r="H198" s="14">
        <f t="shared" ca="1" si="97"/>
        <v>1.08054913587651</v>
      </c>
      <c r="I198" s="14">
        <f t="shared" ca="1" si="98"/>
        <v>1.0025419799999999</v>
      </c>
      <c r="J198" s="13">
        <f t="shared" si="86"/>
        <v>4.4499999999999998E-2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1.000864228</v>
      </c>
      <c r="O198" s="12">
        <f t="shared" ca="1" si="91"/>
        <v>1.0034084050000001</v>
      </c>
      <c r="P198" s="17">
        <f t="shared" si="100"/>
        <v>0</v>
      </c>
      <c r="Q198" s="14">
        <f t="shared" ca="1" si="82"/>
        <v>61351.29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18073646.62199999</v>
      </c>
      <c r="C199" s="7">
        <f t="shared" si="85"/>
        <v>18000000</v>
      </c>
      <c r="D199" s="96">
        <f t="shared" si="99"/>
        <v>44802</v>
      </c>
      <c r="E199" s="9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1.08384605526608</v>
      </c>
      <c r="H199" s="14">
        <f t="shared" ca="1" si="97"/>
        <v>1.08054913587651</v>
      </c>
      <c r="I199" s="14">
        <f t="shared" ca="1" si="98"/>
        <v>1.0030511499999999</v>
      </c>
      <c r="J199" s="13">
        <f t="shared" si="86"/>
        <v>4.4499999999999998E-2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1.001037164</v>
      </c>
      <c r="O199" s="12">
        <f t="shared" ca="1" si="91"/>
        <v>1.004091479</v>
      </c>
      <c r="P199" s="17">
        <f t="shared" si="100"/>
        <v>0</v>
      </c>
      <c r="Q199" s="14">
        <f t="shared" ca="1" si="82"/>
        <v>73646.621999990006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18085950.32399999</v>
      </c>
      <c r="C200" s="7">
        <f t="shared" si="85"/>
        <v>18000000</v>
      </c>
      <c r="D200" s="96">
        <f t="shared" si="99"/>
        <v>44803</v>
      </c>
      <c r="E200" s="9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1.0843965190006299</v>
      </c>
      <c r="H200" s="14">
        <f t="shared" ca="1" si="97"/>
        <v>1.08054913587651</v>
      </c>
      <c r="I200" s="14">
        <f t="shared" ca="1" si="98"/>
        <v>1.00356058</v>
      </c>
      <c r="J200" s="13">
        <f t="shared" si="86"/>
        <v>4.4499999999999998E-2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1.0012101289999999</v>
      </c>
      <c r="O200" s="12">
        <f t="shared" ca="1" si="91"/>
        <v>1.0047750179999999</v>
      </c>
      <c r="P200" s="17">
        <f t="shared" si="100"/>
        <v>0</v>
      </c>
      <c r="Q200" s="14">
        <f t="shared" ca="1" si="82"/>
        <v>85950.323999989996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18098262.432</v>
      </c>
      <c r="C201" s="7">
        <f t="shared" si="85"/>
        <v>18000000</v>
      </c>
      <c r="D201" s="96">
        <f t="shared" si="99"/>
        <v>44804</v>
      </c>
      <c r="E201" s="9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1.0849472623047001</v>
      </c>
      <c r="H201" s="14">
        <f t="shared" ca="1" si="97"/>
        <v>1.08054913587651</v>
      </c>
      <c r="I201" s="14">
        <f t="shared" ca="1" si="98"/>
        <v>1.0040702699999999</v>
      </c>
      <c r="J201" s="13">
        <f t="shared" si="86"/>
        <v>4.4499999999999998E-2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1.001383124</v>
      </c>
      <c r="O201" s="12">
        <f t="shared" ca="1" si="91"/>
        <v>1.0054590240000001</v>
      </c>
      <c r="P201" s="17">
        <f t="shared" si="100"/>
        <v>0</v>
      </c>
      <c r="Q201" s="14">
        <f t="shared" ca="1" si="82"/>
        <v>98262.432000000001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18110582.945999999</v>
      </c>
      <c r="C202" s="7">
        <f t="shared" si="85"/>
        <v>18000000</v>
      </c>
      <c r="D202" s="96">
        <f t="shared" si="99"/>
        <v>44805</v>
      </c>
      <c r="E202" s="9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1.0854982853202799</v>
      </c>
      <c r="H202" s="14">
        <f t="shared" ca="1" si="97"/>
        <v>1.08054913587651</v>
      </c>
      <c r="I202" s="14">
        <f t="shared" ca="1" si="98"/>
        <v>1.00458022</v>
      </c>
      <c r="J202" s="13">
        <f t="shared" si="86"/>
        <v>4.4499999999999998E-2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1.001556149</v>
      </c>
      <c r="O202" s="12">
        <f t="shared" ca="1" si="91"/>
        <v>1.0061434970000001</v>
      </c>
      <c r="P202" s="17">
        <f t="shared" si="100"/>
        <v>0</v>
      </c>
      <c r="Q202" s="14">
        <f t="shared" ca="1" si="82"/>
        <v>110582.946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18122911.668000001</v>
      </c>
      <c r="C203" s="7">
        <f t="shared" si="85"/>
        <v>18000000</v>
      </c>
      <c r="D203" s="96">
        <f t="shared" si="99"/>
        <v>44806</v>
      </c>
      <c r="E203" s="9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1.0860495881894301</v>
      </c>
      <c r="H203" s="14">
        <f t="shared" ca="1" si="97"/>
        <v>1.08054913587651</v>
      </c>
      <c r="I203" s="14">
        <f t="shared" ca="1" si="98"/>
        <v>1.0050904199999999</v>
      </c>
      <c r="J203" s="13">
        <f t="shared" si="86"/>
        <v>4.4499999999999998E-2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1.0017292040000001</v>
      </c>
      <c r="O203" s="12">
        <f t="shared" ca="1" si="91"/>
        <v>1.006828426</v>
      </c>
      <c r="P203" s="17">
        <f t="shared" si="100"/>
        <v>0</v>
      </c>
      <c r="Q203" s="14">
        <f t="shared" ca="1" si="82"/>
        <v>122911.66800000001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18135248.993999992</v>
      </c>
      <c r="C204" s="7">
        <f t="shared" si="85"/>
        <v>18000000</v>
      </c>
      <c r="D204" s="96">
        <f t="shared" si="99"/>
        <v>44809</v>
      </c>
      <c r="E204" s="9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1.08660117105428</v>
      </c>
      <c r="H204" s="14">
        <f t="shared" ca="1" si="97"/>
        <v>1.08054913587651</v>
      </c>
      <c r="I204" s="14">
        <f t="shared" ca="1" si="98"/>
        <v>1.00560089</v>
      </c>
      <c r="J204" s="13">
        <f t="shared" si="86"/>
        <v>4.4499999999999998E-2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1.0019022879999999</v>
      </c>
      <c r="O204" s="12">
        <f t="shared" ca="1" si="91"/>
        <v>1.007513833</v>
      </c>
      <c r="P204" s="17">
        <f t="shared" si="100"/>
        <v>0</v>
      </c>
      <c r="Q204" s="14">
        <f t="shared" ref="Q204:Q256" ca="1" si="105">TRUNC(((O204-1)*C204),8)</f>
        <v>135248.99399998999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18147594.546</v>
      </c>
      <c r="C205" s="7">
        <f t="shared" ref="C205:C256" si="108">(C204-S204)</f>
        <v>18000000</v>
      </c>
      <c r="D205" s="96">
        <f t="shared" si="99"/>
        <v>44810</v>
      </c>
      <c r="E205" s="9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1.0871530340570399</v>
      </c>
      <c r="H205" s="14">
        <f t="shared" ca="1" si="97"/>
        <v>1.08054913587651</v>
      </c>
      <c r="I205" s="14">
        <f t="shared" ca="1" si="98"/>
        <v>1.00611161</v>
      </c>
      <c r="J205" s="13">
        <f t="shared" ref="J205:J268" si="109">J204</f>
        <v>4.4499999999999998E-2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1.0020754030000001</v>
      </c>
      <c r="O205" s="12">
        <f t="shared" ref="O205:O256" ca="1" si="114">ROUND(I205*N205,9)</f>
        <v>1.008199697</v>
      </c>
      <c r="P205" s="17">
        <f t="shared" si="100"/>
        <v>0</v>
      </c>
      <c r="Q205" s="14">
        <f t="shared" ca="1" si="105"/>
        <v>147594.546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18159948.702</v>
      </c>
      <c r="C206" s="7">
        <f t="shared" si="108"/>
        <v>18000000</v>
      </c>
      <c r="D206" s="96">
        <f t="shared" si="99"/>
        <v>44812</v>
      </c>
      <c r="E206" s="9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1.08770517733997</v>
      </c>
      <c r="H206" s="14">
        <f t="shared" ref="H206:H256" ca="1" si="120">IF(P205&gt;0,G205,H205)</f>
        <v>1.08054913587651</v>
      </c>
      <c r="I206" s="14">
        <f t="shared" ref="I206:I256" ca="1" si="121">ROUND(G206/H206,8)</f>
        <v>1.0066226</v>
      </c>
      <c r="J206" s="13">
        <f t="shared" si="109"/>
        <v>4.4499999999999998E-2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1.0022485480000001</v>
      </c>
      <c r="O206" s="12">
        <f t="shared" ca="1" si="114"/>
        <v>1.0088860390000001</v>
      </c>
      <c r="P206" s="17">
        <f t="shared" si="100"/>
        <v>0</v>
      </c>
      <c r="Q206" s="14">
        <f t="shared" ca="1" si="105"/>
        <v>159948.70199999999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18172311.083999999</v>
      </c>
      <c r="C207" s="7">
        <f t="shared" si="108"/>
        <v>18000000</v>
      </c>
      <c r="D207" s="96">
        <f t="shared" ref="D207:D270" si="122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1.0882576010454399</v>
      </c>
      <c r="H207" s="14">
        <f t="shared" ca="1" si="120"/>
        <v>1.08054913587651</v>
      </c>
      <c r="I207" s="14">
        <f t="shared" ca="1" si="121"/>
        <v>1.0071338400000001</v>
      </c>
      <c r="J207" s="13">
        <f t="shared" si="109"/>
        <v>4.4499999999999998E-2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1.002421722</v>
      </c>
      <c r="O207" s="12">
        <f t="shared" ca="1" si="114"/>
        <v>1.009572838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172311.084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18184681.908</v>
      </c>
      <c r="C208" s="7">
        <f t="shared" si="108"/>
        <v>18000000</v>
      </c>
      <c r="D208" s="96">
        <f t="shared" si="122"/>
        <v>44816</v>
      </c>
      <c r="E208" s="9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1.08881030531586</v>
      </c>
      <c r="H208" s="14">
        <f t="shared" ca="1" si="120"/>
        <v>1.08054913587651</v>
      </c>
      <c r="I208" s="14">
        <f t="shared" ca="1" si="121"/>
        <v>1.0076453400000001</v>
      </c>
      <c r="J208" s="13">
        <f t="shared" si="109"/>
        <v>4.4499999999999998E-2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1.0025949270000001</v>
      </c>
      <c r="O208" s="12">
        <f t="shared" ca="1" si="114"/>
        <v>1.010260106</v>
      </c>
      <c r="P208" s="17">
        <f t="shared" si="123"/>
        <v>0</v>
      </c>
      <c r="Q208" s="14">
        <f t="shared" ca="1" si="105"/>
        <v>184681.908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18197061.318</v>
      </c>
      <c r="C209" s="7">
        <f t="shared" si="108"/>
        <v>18000000</v>
      </c>
      <c r="D209" s="96">
        <f t="shared" si="122"/>
        <v>44817</v>
      </c>
      <c r="E209" s="9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1.08936329029372</v>
      </c>
      <c r="H209" s="14">
        <f t="shared" ca="1" si="120"/>
        <v>1.08054913587651</v>
      </c>
      <c r="I209" s="14">
        <f t="shared" ca="1" si="121"/>
        <v>1.00815711</v>
      </c>
      <c r="J209" s="13">
        <f t="shared" si="109"/>
        <v>4.4499999999999998E-2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1.0027681610000001</v>
      </c>
      <c r="O209" s="12">
        <f t="shared" ca="1" si="114"/>
        <v>1.0109478510000001</v>
      </c>
      <c r="P209" s="17">
        <f t="shared" si="123"/>
        <v>0</v>
      </c>
      <c r="Q209" s="14">
        <f t="shared" ca="1" si="105"/>
        <v>197061.318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18209448.989999998</v>
      </c>
      <c r="C210" s="7">
        <f t="shared" si="108"/>
        <v>18000000</v>
      </c>
      <c r="D210" s="96">
        <f t="shared" si="122"/>
        <v>44818</v>
      </c>
      <c r="E210" s="9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1.0899165561216</v>
      </c>
      <c r="H210" s="14">
        <f t="shared" ca="1" si="120"/>
        <v>1.08054913587651</v>
      </c>
      <c r="I210" s="14">
        <f t="shared" ca="1" si="121"/>
        <v>1.0086691299999999</v>
      </c>
      <c r="J210" s="13">
        <f t="shared" si="109"/>
        <v>4.4499999999999998E-2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1.0029414249999999</v>
      </c>
      <c r="O210" s="12">
        <f t="shared" ca="1" si="114"/>
        <v>1.0116360550000001</v>
      </c>
      <c r="P210" s="17">
        <f t="shared" si="123"/>
        <v>0</v>
      </c>
      <c r="Q210" s="14">
        <f t="shared" ca="1" si="105"/>
        <v>209448.99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18221845.085999999</v>
      </c>
      <c r="C211" s="7">
        <f t="shared" si="108"/>
        <v>18000000</v>
      </c>
      <c r="D211" s="96">
        <f t="shared" si="122"/>
        <v>44819</v>
      </c>
      <c r="E211" s="9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1.09047010294212</v>
      </c>
      <c r="H211" s="14">
        <f t="shared" ca="1" si="120"/>
        <v>1.08054913587651</v>
      </c>
      <c r="I211" s="14">
        <f t="shared" ca="1" si="121"/>
        <v>1.0091814100000001</v>
      </c>
      <c r="J211" s="13">
        <f t="shared" si="109"/>
        <v>4.4499999999999998E-2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1.003114719</v>
      </c>
      <c r="O211" s="12">
        <f t="shared" ca="1" si="114"/>
        <v>1.012324727</v>
      </c>
      <c r="P211" s="17">
        <f t="shared" si="123"/>
        <v>0</v>
      </c>
      <c r="Q211" s="14">
        <f t="shared" ca="1" si="105"/>
        <v>221845.08600000001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18234249.804000001</v>
      </c>
      <c r="C212" s="7">
        <f t="shared" si="108"/>
        <v>18000000</v>
      </c>
      <c r="D212" s="96">
        <f t="shared" si="122"/>
        <v>44820</v>
      </c>
      <c r="E212" s="9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1.0910239308980001</v>
      </c>
      <c r="H212" s="14">
        <f t="shared" ca="1" si="120"/>
        <v>1.08054913587651</v>
      </c>
      <c r="I212" s="14">
        <f t="shared" ca="1" si="121"/>
        <v>1.0096939599999999</v>
      </c>
      <c r="J212" s="13">
        <f t="shared" si="109"/>
        <v>4.4499999999999998E-2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1.003288044</v>
      </c>
      <c r="O212" s="12">
        <f t="shared" ca="1" si="114"/>
        <v>1.013013878</v>
      </c>
      <c r="P212" s="17">
        <f t="shared" si="123"/>
        <v>0</v>
      </c>
      <c r="Q212" s="14">
        <f t="shared" ca="1" si="105"/>
        <v>234249.804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18246662.784000002</v>
      </c>
      <c r="C213" s="7">
        <f t="shared" si="108"/>
        <v>18000000</v>
      </c>
      <c r="D213" s="96">
        <f t="shared" si="122"/>
        <v>44823</v>
      </c>
      <c r="E213" s="9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1.0915780401320301</v>
      </c>
      <c r="H213" s="14">
        <f t="shared" ca="1" si="120"/>
        <v>1.08054913587651</v>
      </c>
      <c r="I213" s="14">
        <f t="shared" ca="1" si="121"/>
        <v>1.01020676</v>
      </c>
      <c r="J213" s="13">
        <f t="shared" si="109"/>
        <v>4.4499999999999998E-2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1.003461398</v>
      </c>
      <c r="O213" s="12">
        <f t="shared" ca="1" si="114"/>
        <v>1.013703488</v>
      </c>
      <c r="P213" s="17">
        <f t="shared" si="123"/>
        <v>10</v>
      </c>
      <c r="Q213" s="14">
        <f t="shared" ca="1" si="105"/>
        <v>246662.78400000001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18012253.572000001</v>
      </c>
      <c r="C214" s="7">
        <f t="shared" si="108"/>
        <v>18000000</v>
      </c>
      <c r="D214" s="96">
        <f t="shared" si="122"/>
        <v>44824</v>
      </c>
      <c r="E214" s="9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1.0921324307870499</v>
      </c>
      <c r="H214" s="14">
        <f t="shared" ca="1" si="120"/>
        <v>1.0915780401320301</v>
      </c>
      <c r="I214" s="14">
        <f t="shared" ca="1" si="121"/>
        <v>1.00050788</v>
      </c>
      <c r="J214" s="13">
        <f t="shared" si="109"/>
        <v>4.4499999999999998E-2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1.000172786</v>
      </c>
      <c r="O214" s="12">
        <f t="shared" ca="1" si="114"/>
        <v>1.000680754</v>
      </c>
      <c r="P214" s="17">
        <f t="shared" si="123"/>
        <v>0</v>
      </c>
      <c r="Q214" s="14">
        <f t="shared" ca="1" si="105"/>
        <v>12253.572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18024515.513999999</v>
      </c>
      <c r="C215" s="7">
        <f t="shared" si="108"/>
        <v>18000000</v>
      </c>
      <c r="D215" s="96">
        <f t="shared" si="122"/>
        <v>44825</v>
      </c>
      <c r="E215" s="9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1.0926871030059999</v>
      </c>
      <c r="H215" s="14">
        <f t="shared" ca="1" si="120"/>
        <v>1.0915780401320301</v>
      </c>
      <c r="I215" s="14">
        <f t="shared" ca="1" si="121"/>
        <v>1.00101602</v>
      </c>
      <c r="J215" s="13">
        <f t="shared" si="109"/>
        <v>4.4499999999999998E-2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1.0003456019999999</v>
      </c>
      <c r="O215" s="12">
        <f t="shared" ca="1" si="114"/>
        <v>1.0013619730000001</v>
      </c>
      <c r="P215" s="17">
        <f t="shared" si="123"/>
        <v>0</v>
      </c>
      <c r="Q215" s="14">
        <f t="shared" ca="1" si="105"/>
        <v>24515.513999999999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18036785.646000002</v>
      </c>
      <c r="C216" s="7">
        <f t="shared" si="108"/>
        <v>18000000</v>
      </c>
      <c r="D216" s="96">
        <f t="shared" si="122"/>
        <v>44826</v>
      </c>
      <c r="E216" s="9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1.0932420569318699</v>
      </c>
      <c r="H216" s="14">
        <f t="shared" ca="1" si="120"/>
        <v>1.0915780401320301</v>
      </c>
      <c r="I216" s="14">
        <f t="shared" ca="1" si="121"/>
        <v>1.00152441</v>
      </c>
      <c r="J216" s="13">
        <f t="shared" si="109"/>
        <v>4.4499999999999998E-2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1.0005184469999999</v>
      </c>
      <c r="O216" s="12">
        <f t="shared" ca="1" si="114"/>
        <v>1.002043647</v>
      </c>
      <c r="P216" s="17">
        <f t="shared" si="123"/>
        <v>0</v>
      </c>
      <c r="Q216" s="14">
        <f t="shared" ca="1" si="105"/>
        <v>36785.646000000001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18049064.381999999</v>
      </c>
      <c r="C217" s="7">
        <f t="shared" si="108"/>
        <v>18000000</v>
      </c>
      <c r="D217" s="96">
        <f t="shared" si="122"/>
        <v>44827</v>
      </c>
      <c r="E217" s="9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1.0937972927077499</v>
      </c>
      <c r="H217" s="14">
        <f t="shared" ca="1" si="120"/>
        <v>1.0915780401320301</v>
      </c>
      <c r="I217" s="14">
        <f t="shared" ca="1" si="121"/>
        <v>1.00203307</v>
      </c>
      <c r="J217" s="13">
        <f t="shared" si="109"/>
        <v>4.4499999999999998E-2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1.0006913230000001</v>
      </c>
      <c r="O217" s="12">
        <f t="shared" ca="1" si="114"/>
        <v>1.002725799</v>
      </c>
      <c r="P217" s="17">
        <f t="shared" si="123"/>
        <v>0</v>
      </c>
      <c r="Q217" s="14">
        <f t="shared" ca="1" si="105"/>
        <v>49064.381999999998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18061351.289999999</v>
      </c>
      <c r="C218" s="7">
        <f t="shared" si="108"/>
        <v>18000000</v>
      </c>
      <c r="D218" s="96">
        <f t="shared" si="122"/>
        <v>44830</v>
      </c>
      <c r="E218" s="9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1.0943528104767699</v>
      </c>
      <c r="H218" s="14">
        <f t="shared" ca="1" si="120"/>
        <v>1.0915780401320301</v>
      </c>
      <c r="I218" s="14">
        <f t="shared" ca="1" si="121"/>
        <v>1.0025419799999999</v>
      </c>
      <c r="J218" s="13">
        <f t="shared" si="109"/>
        <v>4.4499999999999998E-2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1.000864228</v>
      </c>
      <c r="O218" s="12">
        <f t="shared" ca="1" si="114"/>
        <v>1.0034084050000001</v>
      </c>
      <c r="P218" s="17">
        <f t="shared" si="123"/>
        <v>0</v>
      </c>
      <c r="Q218" s="14">
        <f t="shared" ca="1" si="105"/>
        <v>61351.29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18073646.62199999</v>
      </c>
      <c r="C219" s="7">
        <f t="shared" si="108"/>
        <v>18000000</v>
      </c>
      <c r="D219" s="96">
        <f t="shared" si="122"/>
        <v>44831</v>
      </c>
      <c r="E219" s="9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1.0949086103821499</v>
      </c>
      <c r="H219" s="14">
        <f t="shared" ca="1" si="120"/>
        <v>1.0915780401320301</v>
      </c>
      <c r="I219" s="14">
        <f t="shared" ca="1" si="121"/>
        <v>1.0030511499999999</v>
      </c>
      <c r="J219" s="13">
        <f t="shared" si="109"/>
        <v>4.4499999999999998E-2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1.001037164</v>
      </c>
      <c r="O219" s="12">
        <f t="shared" ca="1" si="114"/>
        <v>1.004091479</v>
      </c>
      <c r="P219" s="17">
        <f t="shared" si="123"/>
        <v>0</v>
      </c>
      <c r="Q219" s="14">
        <f t="shared" ca="1" si="105"/>
        <v>73646.621999990006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18085950.32399999</v>
      </c>
      <c r="C220" s="7">
        <f t="shared" si="108"/>
        <v>18000000</v>
      </c>
      <c r="D220" s="96">
        <f t="shared" si="122"/>
        <v>44832</v>
      </c>
      <c r="E220" s="9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1.09546469256719</v>
      </c>
      <c r="H220" s="14">
        <f t="shared" ca="1" si="120"/>
        <v>1.0915780401320301</v>
      </c>
      <c r="I220" s="14">
        <f t="shared" ca="1" si="121"/>
        <v>1.00356058</v>
      </c>
      <c r="J220" s="13">
        <f t="shared" si="109"/>
        <v>4.4499999999999998E-2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1.0012101289999999</v>
      </c>
      <c r="O220" s="12">
        <f t="shared" ca="1" si="114"/>
        <v>1.0047750179999999</v>
      </c>
      <c r="P220" s="17">
        <f t="shared" si="123"/>
        <v>0</v>
      </c>
      <c r="Q220" s="14">
        <f t="shared" ca="1" si="105"/>
        <v>85950.323999989996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18098262.432</v>
      </c>
      <c r="C221" s="7">
        <f t="shared" si="108"/>
        <v>18000000</v>
      </c>
      <c r="D221" s="96">
        <f t="shared" si="122"/>
        <v>44833</v>
      </c>
      <c r="E221" s="9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1.09602105717525</v>
      </c>
      <c r="H221" s="14">
        <f t="shared" ca="1" si="120"/>
        <v>1.0915780401320301</v>
      </c>
      <c r="I221" s="14">
        <f t="shared" ca="1" si="121"/>
        <v>1.0040702699999999</v>
      </c>
      <c r="J221" s="13">
        <f t="shared" si="109"/>
        <v>4.4499999999999998E-2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1.001383124</v>
      </c>
      <c r="O221" s="12">
        <f t="shared" ca="1" si="114"/>
        <v>1.0054590240000001</v>
      </c>
      <c r="P221" s="17">
        <f t="shared" si="123"/>
        <v>0</v>
      </c>
      <c r="Q221" s="14">
        <f t="shared" ca="1" si="105"/>
        <v>98262.432000000001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18110582.945999999</v>
      </c>
      <c r="C222" s="7">
        <f t="shared" si="108"/>
        <v>18000000</v>
      </c>
      <c r="D222" s="96">
        <f t="shared" si="122"/>
        <v>44834</v>
      </c>
      <c r="E222" s="9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1.09657770434977</v>
      </c>
      <c r="H222" s="14">
        <f t="shared" ca="1" si="120"/>
        <v>1.0915780401320301</v>
      </c>
      <c r="I222" s="14">
        <f t="shared" ca="1" si="121"/>
        <v>1.00458022</v>
      </c>
      <c r="J222" s="13">
        <f t="shared" si="109"/>
        <v>4.4499999999999998E-2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1.001556149</v>
      </c>
      <c r="O222" s="12">
        <f t="shared" ca="1" si="114"/>
        <v>1.0061434970000001</v>
      </c>
      <c r="P222" s="17">
        <f t="shared" si="123"/>
        <v>0</v>
      </c>
      <c r="Q222" s="14">
        <f t="shared" ca="1" si="105"/>
        <v>110582.946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18122911.668000001</v>
      </c>
      <c r="C223" s="7">
        <f t="shared" si="108"/>
        <v>18000000</v>
      </c>
      <c r="D223" s="96">
        <f t="shared" si="122"/>
        <v>44837</v>
      </c>
      <c r="E223" s="9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1.0971346342342601</v>
      </c>
      <c r="H223" s="14">
        <f t="shared" ca="1" si="120"/>
        <v>1.0915780401320301</v>
      </c>
      <c r="I223" s="14">
        <f t="shared" ca="1" si="121"/>
        <v>1.0050904199999999</v>
      </c>
      <c r="J223" s="13">
        <f t="shared" si="109"/>
        <v>4.4499999999999998E-2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1.0017292040000001</v>
      </c>
      <c r="O223" s="12">
        <f t="shared" ca="1" si="114"/>
        <v>1.006828426</v>
      </c>
      <c r="P223" s="17">
        <f t="shared" si="123"/>
        <v>0</v>
      </c>
      <c r="Q223" s="14">
        <f t="shared" ca="1" si="105"/>
        <v>122911.66800000001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18135248.993999992</v>
      </c>
      <c r="C224" s="7">
        <f t="shared" si="108"/>
        <v>18000000</v>
      </c>
      <c r="D224" s="96">
        <f t="shared" si="122"/>
        <v>44838</v>
      </c>
      <c r="E224" s="9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1.0976918469722901</v>
      </c>
      <c r="H224" s="14">
        <f t="shared" ca="1" si="120"/>
        <v>1.0915780401320301</v>
      </c>
      <c r="I224" s="14">
        <f t="shared" ca="1" si="121"/>
        <v>1.00560089</v>
      </c>
      <c r="J224" s="13">
        <f t="shared" si="109"/>
        <v>4.4499999999999998E-2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1.0019022879999999</v>
      </c>
      <c r="O224" s="12">
        <f t="shared" ca="1" si="114"/>
        <v>1.007513833</v>
      </c>
      <c r="P224" s="17">
        <f t="shared" si="123"/>
        <v>0</v>
      </c>
      <c r="Q224" s="14">
        <f t="shared" ca="1" si="105"/>
        <v>135248.99399998999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18147594.546</v>
      </c>
      <c r="C225" s="7">
        <f t="shared" si="108"/>
        <v>18000000</v>
      </c>
      <c r="D225" s="96">
        <f t="shared" si="122"/>
        <v>44839</v>
      </c>
      <c r="E225" s="9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1.0982493427075299</v>
      </c>
      <c r="H225" s="14">
        <f t="shared" ca="1" si="120"/>
        <v>1.0915780401320301</v>
      </c>
      <c r="I225" s="14">
        <f t="shared" ca="1" si="121"/>
        <v>1.00611161</v>
      </c>
      <c r="J225" s="13">
        <f t="shared" si="109"/>
        <v>4.4499999999999998E-2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1.0020754030000001</v>
      </c>
      <c r="O225" s="12">
        <f t="shared" ca="1" si="114"/>
        <v>1.008199697</v>
      </c>
      <c r="P225" s="17">
        <f t="shared" si="123"/>
        <v>0</v>
      </c>
      <c r="Q225" s="14">
        <f t="shared" ca="1" si="105"/>
        <v>147594.546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18159948.702</v>
      </c>
      <c r="C226" s="7">
        <f t="shared" si="108"/>
        <v>18000000</v>
      </c>
      <c r="D226" s="96">
        <f t="shared" si="122"/>
        <v>44840</v>
      </c>
      <c r="E226" s="9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1.0988071215837101</v>
      </c>
      <c r="H226" s="14">
        <f t="shared" ca="1" si="120"/>
        <v>1.0915780401320301</v>
      </c>
      <c r="I226" s="14">
        <f t="shared" ca="1" si="121"/>
        <v>1.0066226</v>
      </c>
      <c r="J226" s="13">
        <f t="shared" si="109"/>
        <v>4.4499999999999998E-2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1.0022485480000001</v>
      </c>
      <c r="O226" s="12">
        <f t="shared" ca="1" si="114"/>
        <v>1.0088860390000001</v>
      </c>
      <c r="P226" s="17">
        <f t="shared" si="123"/>
        <v>0</v>
      </c>
      <c r="Q226" s="14">
        <f t="shared" ca="1" si="105"/>
        <v>159948.70199999999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18172311.083999999</v>
      </c>
      <c r="C227" s="7">
        <f t="shared" si="108"/>
        <v>18000000</v>
      </c>
      <c r="D227" s="96">
        <f t="shared" si="122"/>
        <v>44841</v>
      </c>
      <c r="E227" s="9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1.0993651837446199</v>
      </c>
      <c r="H227" s="14">
        <f t="shared" ca="1" si="120"/>
        <v>1.0915780401320301</v>
      </c>
      <c r="I227" s="14">
        <f t="shared" ca="1" si="121"/>
        <v>1.0071338400000001</v>
      </c>
      <c r="J227" s="13">
        <f t="shared" si="109"/>
        <v>4.4499999999999998E-2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1.002421722</v>
      </c>
      <c r="O227" s="12">
        <f t="shared" ca="1" si="114"/>
        <v>1.009572838</v>
      </c>
      <c r="P227" s="17">
        <f t="shared" si="123"/>
        <v>0</v>
      </c>
      <c r="Q227" s="14">
        <f t="shared" ca="1" si="105"/>
        <v>172311.084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18184681.908</v>
      </c>
      <c r="C228" s="7">
        <f t="shared" si="108"/>
        <v>18000000</v>
      </c>
      <c r="D228" s="96">
        <f t="shared" si="122"/>
        <v>44844</v>
      </c>
      <c r="E228" s="9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1.0999235293341401</v>
      </c>
      <c r="H228" s="14">
        <f t="shared" ca="1" si="120"/>
        <v>1.0915780401320301</v>
      </c>
      <c r="I228" s="14">
        <f t="shared" ca="1" si="121"/>
        <v>1.0076453400000001</v>
      </c>
      <c r="J228" s="13">
        <f t="shared" si="109"/>
        <v>4.4499999999999998E-2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1.0025949270000001</v>
      </c>
      <c r="O228" s="12">
        <f t="shared" ca="1" si="114"/>
        <v>1.010260106</v>
      </c>
      <c r="P228" s="17">
        <f t="shared" si="123"/>
        <v>0</v>
      </c>
      <c r="Q228" s="14">
        <f t="shared" ca="1" si="105"/>
        <v>184681.908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18197061.318</v>
      </c>
      <c r="C229" s="7">
        <f t="shared" si="108"/>
        <v>18000000</v>
      </c>
      <c r="D229" s="96">
        <f t="shared" si="122"/>
        <v>44845</v>
      </c>
      <c r="E229" s="9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1.1004821584962201</v>
      </c>
      <c r="H229" s="14">
        <f t="shared" ca="1" si="120"/>
        <v>1.0915780401320301</v>
      </c>
      <c r="I229" s="14">
        <f t="shared" ca="1" si="121"/>
        <v>1.00815711</v>
      </c>
      <c r="J229" s="13">
        <f t="shared" si="109"/>
        <v>4.4499999999999998E-2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1.0027681610000001</v>
      </c>
      <c r="O229" s="12">
        <f t="shared" ca="1" si="114"/>
        <v>1.0109478510000001</v>
      </c>
      <c r="P229" s="17">
        <f t="shared" si="123"/>
        <v>0</v>
      </c>
      <c r="Q229" s="14">
        <f t="shared" ca="1" si="105"/>
        <v>197061.318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18209448.989999998</v>
      </c>
      <c r="C230" s="7">
        <f t="shared" si="108"/>
        <v>18000000</v>
      </c>
      <c r="D230" s="96">
        <f t="shared" si="122"/>
        <v>44847</v>
      </c>
      <c r="E230" s="9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1.10104107137487</v>
      </c>
      <c r="H230" s="14">
        <f t="shared" ca="1" si="120"/>
        <v>1.0915780401320301</v>
      </c>
      <c r="I230" s="14">
        <f t="shared" ca="1" si="121"/>
        <v>1.0086691299999999</v>
      </c>
      <c r="J230" s="13">
        <f t="shared" si="109"/>
        <v>4.4499999999999998E-2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1.0029414249999999</v>
      </c>
      <c r="O230" s="12">
        <f t="shared" ca="1" si="114"/>
        <v>1.0116360550000001</v>
      </c>
      <c r="P230" s="17">
        <f t="shared" si="123"/>
        <v>0</v>
      </c>
      <c r="Q230" s="14">
        <f t="shared" ca="1" si="105"/>
        <v>209448.99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18221845.085999999</v>
      </c>
      <c r="C231" s="7">
        <f t="shared" si="108"/>
        <v>18000000</v>
      </c>
      <c r="D231" s="96">
        <f t="shared" si="122"/>
        <v>44848</v>
      </c>
      <c r="E231" s="9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1.1016002681142001</v>
      </c>
      <c r="H231" s="14">
        <f t="shared" ca="1" si="120"/>
        <v>1.0915780401320301</v>
      </c>
      <c r="I231" s="14">
        <f t="shared" ca="1" si="121"/>
        <v>1.0091814100000001</v>
      </c>
      <c r="J231" s="13">
        <f t="shared" si="109"/>
        <v>4.4499999999999998E-2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1.003114719</v>
      </c>
      <c r="O231" s="12">
        <f t="shared" ca="1" si="114"/>
        <v>1.012324727</v>
      </c>
      <c r="P231" s="17">
        <f t="shared" si="123"/>
        <v>0</v>
      </c>
      <c r="Q231" s="14">
        <f t="shared" ca="1" si="105"/>
        <v>221845.08600000001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18234249.804000001</v>
      </c>
      <c r="C232" s="7">
        <f t="shared" si="108"/>
        <v>18000000</v>
      </c>
      <c r="D232" s="96">
        <f t="shared" si="122"/>
        <v>44851</v>
      </c>
      <c r="E232" s="9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1.1021597488583701</v>
      </c>
      <c r="H232" s="14">
        <f t="shared" ca="1" si="120"/>
        <v>1.0915780401320301</v>
      </c>
      <c r="I232" s="14">
        <f t="shared" ca="1" si="121"/>
        <v>1.0096939599999999</v>
      </c>
      <c r="J232" s="13">
        <f t="shared" si="109"/>
        <v>4.4499999999999998E-2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1.003288044</v>
      </c>
      <c r="O232" s="12">
        <f t="shared" ca="1" si="114"/>
        <v>1.013013878</v>
      </c>
      <c r="P232" s="17">
        <f t="shared" si="123"/>
        <v>0</v>
      </c>
      <c r="Q232" s="14">
        <f t="shared" ca="1" si="105"/>
        <v>234249.804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18246662.784000002</v>
      </c>
      <c r="C233" s="7">
        <f t="shared" si="108"/>
        <v>18000000</v>
      </c>
      <c r="D233" s="96">
        <f t="shared" si="122"/>
        <v>44852</v>
      </c>
      <c r="E233" s="9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1.1027195137516199</v>
      </c>
      <c r="H233" s="14">
        <f t="shared" ca="1" si="120"/>
        <v>1.0915780401320301</v>
      </c>
      <c r="I233" s="14">
        <f t="shared" ca="1" si="121"/>
        <v>1.01020676</v>
      </c>
      <c r="J233" s="13">
        <f t="shared" si="109"/>
        <v>4.4499999999999998E-2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1.003461398</v>
      </c>
      <c r="O233" s="12">
        <f t="shared" ca="1" si="114"/>
        <v>1.013703488</v>
      </c>
      <c r="P233" s="17">
        <f t="shared" si="123"/>
        <v>0</v>
      </c>
      <c r="Q233" s="14">
        <f t="shared" ca="1" si="105"/>
        <v>246662.78400000001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18259084.188000001</v>
      </c>
      <c r="C234" s="7">
        <f t="shared" si="108"/>
        <v>18000000</v>
      </c>
      <c r="D234" s="96">
        <f t="shared" si="122"/>
        <v>44853</v>
      </c>
      <c r="E234" s="9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1.1032795629382699</v>
      </c>
      <c r="H234" s="14">
        <f t="shared" ca="1" si="120"/>
        <v>1.0915780401320301</v>
      </c>
      <c r="I234" s="14">
        <f t="shared" ca="1" si="121"/>
        <v>1.01071982</v>
      </c>
      <c r="J234" s="13">
        <f t="shared" si="109"/>
        <v>4.4499999999999998E-2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1.003634782</v>
      </c>
      <c r="O234" s="12">
        <f t="shared" ca="1" si="114"/>
        <v>1.0143935660000001</v>
      </c>
      <c r="P234" s="17">
        <f t="shared" si="123"/>
        <v>11</v>
      </c>
      <c r="Q234" s="14">
        <f t="shared" ca="1" si="105"/>
        <v>259084.18799999999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18012253.572000001</v>
      </c>
      <c r="C235" s="7">
        <f t="shared" si="108"/>
        <v>18000000</v>
      </c>
      <c r="D235" s="96">
        <f t="shared" si="122"/>
        <v>44854</v>
      </c>
      <c r="E235" s="9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1.1038398965626901</v>
      </c>
      <c r="H235" s="14">
        <f t="shared" ca="1" si="120"/>
        <v>1.1032795629382699</v>
      </c>
      <c r="I235" s="14">
        <f t="shared" ca="1" si="121"/>
        <v>1.00050788</v>
      </c>
      <c r="J235" s="13">
        <f t="shared" si="109"/>
        <v>4.4499999999999998E-2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1.000172786</v>
      </c>
      <c r="O235" s="12">
        <f t="shared" ca="1" si="114"/>
        <v>1.000680754</v>
      </c>
      <c r="P235" s="17">
        <f t="shared" si="123"/>
        <v>0</v>
      </c>
      <c r="Q235" s="14">
        <f t="shared" ca="1" si="105"/>
        <v>12253.572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18024515.513999999</v>
      </c>
      <c r="C236" s="7">
        <f t="shared" si="108"/>
        <v>18000000</v>
      </c>
      <c r="D236" s="96">
        <f t="shared" si="122"/>
        <v>44855</v>
      </c>
      <c r="E236" s="9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1.1044005147693601</v>
      </c>
      <c r="H236" s="14">
        <f t="shared" ca="1" si="120"/>
        <v>1.1032795629382699</v>
      </c>
      <c r="I236" s="14">
        <f t="shared" ca="1" si="121"/>
        <v>1.00101602</v>
      </c>
      <c r="J236" s="13">
        <f t="shared" si="109"/>
        <v>4.4499999999999998E-2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1.0003456019999999</v>
      </c>
      <c r="O236" s="12">
        <f t="shared" ca="1" si="114"/>
        <v>1.0013619730000001</v>
      </c>
      <c r="P236" s="17">
        <f t="shared" si="123"/>
        <v>0</v>
      </c>
      <c r="Q236" s="14">
        <f t="shared" ca="1" si="105"/>
        <v>24515.513999999999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18036785.646000002</v>
      </c>
      <c r="C237" s="7">
        <f t="shared" si="108"/>
        <v>18000000</v>
      </c>
      <c r="D237" s="96">
        <f t="shared" si="122"/>
        <v>44858</v>
      </c>
      <c r="E237" s="9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1.1049614177028</v>
      </c>
      <c r="H237" s="14">
        <f t="shared" ca="1" si="120"/>
        <v>1.1032795629382699</v>
      </c>
      <c r="I237" s="14">
        <f t="shared" ca="1" si="121"/>
        <v>1.00152441</v>
      </c>
      <c r="J237" s="13">
        <f t="shared" si="109"/>
        <v>4.4499999999999998E-2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1.0005184469999999</v>
      </c>
      <c r="O237" s="12">
        <f t="shared" ca="1" si="114"/>
        <v>1.002043647</v>
      </c>
      <c r="P237" s="17">
        <f t="shared" si="123"/>
        <v>0</v>
      </c>
      <c r="Q237" s="14">
        <f t="shared" ca="1" si="105"/>
        <v>36785.646000000001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18049064.381999999</v>
      </c>
      <c r="C238" s="7">
        <f t="shared" si="108"/>
        <v>18000000</v>
      </c>
      <c r="D238" s="96">
        <f t="shared" si="122"/>
        <v>44859</v>
      </c>
      <c r="E238" s="9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1.1055226055076199</v>
      </c>
      <c r="H238" s="14">
        <f t="shared" ca="1" si="120"/>
        <v>1.1032795629382699</v>
      </c>
      <c r="I238" s="14">
        <f t="shared" ca="1" si="121"/>
        <v>1.00203307</v>
      </c>
      <c r="J238" s="13">
        <f t="shared" si="109"/>
        <v>4.4499999999999998E-2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1.0006913230000001</v>
      </c>
      <c r="O238" s="12">
        <f t="shared" ca="1" si="114"/>
        <v>1.002725799</v>
      </c>
      <c r="P238" s="17">
        <f t="shared" si="123"/>
        <v>0</v>
      </c>
      <c r="Q238" s="14">
        <f t="shared" ca="1" si="105"/>
        <v>49064.381999999998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18061351.289999999</v>
      </c>
      <c r="C239" s="7">
        <f t="shared" si="108"/>
        <v>18000000</v>
      </c>
      <c r="D239" s="96">
        <f t="shared" si="122"/>
        <v>44860</v>
      </c>
      <c r="E239" s="9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1.10608407832851</v>
      </c>
      <c r="H239" s="14">
        <f t="shared" ca="1" si="120"/>
        <v>1.1032795629382699</v>
      </c>
      <c r="I239" s="14">
        <f t="shared" ca="1" si="121"/>
        <v>1.0025419799999999</v>
      </c>
      <c r="J239" s="13">
        <f t="shared" si="109"/>
        <v>4.4499999999999998E-2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1.000864228</v>
      </c>
      <c r="O239" s="12">
        <f t="shared" ca="1" si="114"/>
        <v>1.0034084050000001</v>
      </c>
      <c r="P239" s="17">
        <f t="shared" si="123"/>
        <v>0</v>
      </c>
      <c r="Q239" s="14">
        <f t="shared" ca="1" si="105"/>
        <v>61351.29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18073646.62199999</v>
      </c>
      <c r="C240" s="7">
        <f t="shared" si="108"/>
        <v>18000000</v>
      </c>
      <c r="D240" s="96">
        <f t="shared" si="122"/>
        <v>44861</v>
      </c>
      <c r="E240" s="9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1.1066458363102101</v>
      </c>
      <c r="H240" s="14">
        <f t="shared" ca="1" si="120"/>
        <v>1.1032795629382699</v>
      </c>
      <c r="I240" s="14">
        <f t="shared" ca="1" si="121"/>
        <v>1.0030511499999999</v>
      </c>
      <c r="J240" s="13">
        <f t="shared" si="109"/>
        <v>4.4499999999999998E-2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1.001037164</v>
      </c>
      <c r="O240" s="12">
        <f t="shared" ca="1" si="114"/>
        <v>1.004091479</v>
      </c>
      <c r="P240" s="17">
        <f t="shared" si="123"/>
        <v>0</v>
      </c>
      <c r="Q240" s="14">
        <f t="shared" ca="1" si="105"/>
        <v>73646.621999990006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18085950.32399999</v>
      </c>
      <c r="C241" s="7">
        <f t="shared" si="108"/>
        <v>18000000</v>
      </c>
      <c r="D241" s="96">
        <f t="shared" si="122"/>
        <v>44862</v>
      </c>
      <c r="E241" s="9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1.10720787959755</v>
      </c>
      <c r="H241" s="14">
        <f t="shared" ca="1" si="120"/>
        <v>1.1032795629382699</v>
      </c>
      <c r="I241" s="14">
        <f t="shared" ca="1" si="121"/>
        <v>1.00356058</v>
      </c>
      <c r="J241" s="13">
        <f t="shared" si="109"/>
        <v>4.4499999999999998E-2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1.0012101289999999</v>
      </c>
      <c r="O241" s="12">
        <f t="shared" ca="1" si="114"/>
        <v>1.0047750179999999</v>
      </c>
      <c r="P241" s="17">
        <f t="shared" si="123"/>
        <v>0</v>
      </c>
      <c r="Q241" s="14">
        <f t="shared" ca="1" si="105"/>
        <v>85950.323999989996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18098262.432</v>
      </c>
      <c r="C242" s="7">
        <f t="shared" si="108"/>
        <v>18000000</v>
      </c>
      <c r="D242" s="96">
        <f t="shared" si="122"/>
        <v>44865</v>
      </c>
      <c r="E242" s="9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1.1077702083354399</v>
      </c>
      <c r="H242" s="14">
        <f t="shared" ca="1" si="120"/>
        <v>1.1032795629382699</v>
      </c>
      <c r="I242" s="14">
        <f t="shared" ca="1" si="121"/>
        <v>1.0040702699999999</v>
      </c>
      <c r="J242" s="13">
        <f t="shared" si="109"/>
        <v>4.4499999999999998E-2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1.001383124</v>
      </c>
      <c r="O242" s="12">
        <f t="shared" ca="1" si="114"/>
        <v>1.0054590240000001</v>
      </c>
      <c r="P242" s="17">
        <f t="shared" si="123"/>
        <v>0</v>
      </c>
      <c r="Q242" s="14">
        <f t="shared" ca="1" si="105"/>
        <v>98262.432000000001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18110582.945999999</v>
      </c>
      <c r="C243" s="7">
        <f t="shared" si="108"/>
        <v>18000000</v>
      </c>
      <c r="D243" s="96">
        <f t="shared" si="122"/>
        <v>44866</v>
      </c>
      <c r="E243" s="9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1.10833282266885</v>
      </c>
      <c r="H243" s="14">
        <f t="shared" ca="1" si="120"/>
        <v>1.1032795629382699</v>
      </c>
      <c r="I243" s="14">
        <f t="shared" ca="1" si="121"/>
        <v>1.00458022</v>
      </c>
      <c r="J243" s="13">
        <f t="shared" si="109"/>
        <v>4.4499999999999998E-2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1.001556149</v>
      </c>
      <c r="O243" s="12">
        <f t="shared" ca="1" si="114"/>
        <v>1.0061434970000001</v>
      </c>
      <c r="P243" s="17">
        <f t="shared" si="123"/>
        <v>0</v>
      </c>
      <c r="Q243" s="14">
        <f t="shared" ca="1" si="105"/>
        <v>110582.946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18122911.668000001</v>
      </c>
      <c r="C244" s="7">
        <f t="shared" si="108"/>
        <v>18000000</v>
      </c>
      <c r="D244" s="96">
        <f t="shared" si="122"/>
        <v>44868</v>
      </c>
      <c r="E244" s="9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1.10889572274283</v>
      </c>
      <c r="H244" s="14">
        <f t="shared" ca="1" si="120"/>
        <v>1.1032795629382699</v>
      </c>
      <c r="I244" s="14">
        <f t="shared" ca="1" si="121"/>
        <v>1.0050904199999999</v>
      </c>
      <c r="J244" s="13">
        <f t="shared" si="109"/>
        <v>4.4499999999999998E-2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1.0017292040000001</v>
      </c>
      <c r="O244" s="12">
        <f t="shared" ca="1" si="114"/>
        <v>1.006828426</v>
      </c>
      <c r="P244" s="17">
        <f t="shared" si="123"/>
        <v>0</v>
      </c>
      <c r="Q244" s="14">
        <f t="shared" ca="1" si="105"/>
        <v>122911.66800000001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18135248.993999992</v>
      </c>
      <c r="C245" s="7">
        <f t="shared" si="108"/>
        <v>18000000</v>
      </c>
      <c r="D245" s="96">
        <f t="shared" si="122"/>
        <v>44869</v>
      </c>
      <c r="E245" s="9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1.1094589087025</v>
      </c>
      <c r="H245" s="14">
        <f t="shared" ca="1" si="120"/>
        <v>1.1032795629382699</v>
      </c>
      <c r="I245" s="14">
        <f t="shared" ca="1" si="121"/>
        <v>1.00560089</v>
      </c>
      <c r="J245" s="13">
        <f t="shared" si="109"/>
        <v>4.4499999999999998E-2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1.0019022879999999</v>
      </c>
      <c r="O245" s="12">
        <f t="shared" ca="1" si="114"/>
        <v>1.007513833</v>
      </c>
      <c r="P245" s="17">
        <f t="shared" si="123"/>
        <v>0</v>
      </c>
      <c r="Q245" s="14">
        <f t="shared" ca="1" si="105"/>
        <v>135248.99399998999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18147594.546</v>
      </c>
      <c r="C246" s="7">
        <f t="shared" si="108"/>
        <v>18000000</v>
      </c>
      <c r="D246" s="96">
        <f t="shared" si="122"/>
        <v>44872</v>
      </c>
      <c r="E246" s="9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1.11002238069305</v>
      </c>
      <c r="H246" s="14">
        <f t="shared" ca="1" si="120"/>
        <v>1.1032795629382699</v>
      </c>
      <c r="I246" s="14">
        <f t="shared" ca="1" si="121"/>
        <v>1.00611161</v>
      </c>
      <c r="J246" s="13">
        <f t="shared" si="109"/>
        <v>4.4499999999999998E-2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1.0020754030000001</v>
      </c>
      <c r="O246" s="12">
        <f t="shared" ca="1" si="114"/>
        <v>1.008199697</v>
      </c>
      <c r="P246" s="17">
        <f t="shared" si="123"/>
        <v>0</v>
      </c>
      <c r="Q246" s="14">
        <f t="shared" ca="1" si="105"/>
        <v>147594.546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18159948.702</v>
      </c>
      <c r="C247" s="7">
        <f t="shared" si="108"/>
        <v>18000000</v>
      </c>
      <c r="D247" s="96">
        <f t="shared" si="122"/>
        <v>44873</v>
      </c>
      <c r="E247" s="9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1.11058613885976</v>
      </c>
      <c r="H247" s="14">
        <f t="shared" ca="1" si="120"/>
        <v>1.1032795629382699</v>
      </c>
      <c r="I247" s="14">
        <f t="shared" ca="1" si="121"/>
        <v>1.0066226</v>
      </c>
      <c r="J247" s="13">
        <f t="shared" si="109"/>
        <v>4.4499999999999998E-2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1.0022485480000001</v>
      </c>
      <c r="O247" s="12">
        <f t="shared" ca="1" si="114"/>
        <v>1.0088860390000001</v>
      </c>
      <c r="P247" s="17">
        <f t="shared" si="123"/>
        <v>0</v>
      </c>
      <c r="Q247" s="14">
        <f t="shared" ca="1" si="105"/>
        <v>159948.70199999999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18172311.083999999</v>
      </c>
      <c r="C248" s="7">
        <f t="shared" si="108"/>
        <v>18000000</v>
      </c>
      <c r="D248" s="96">
        <f t="shared" si="122"/>
        <v>44874</v>
      </c>
      <c r="E248" s="9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1.11115018334796</v>
      </c>
      <c r="H248" s="14">
        <f t="shared" ca="1" si="120"/>
        <v>1.1032795629382699</v>
      </c>
      <c r="I248" s="14">
        <f t="shared" ca="1" si="121"/>
        <v>1.0071338400000001</v>
      </c>
      <c r="J248" s="13">
        <f t="shared" si="109"/>
        <v>4.4499999999999998E-2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1.002421722</v>
      </c>
      <c r="O248" s="12">
        <f t="shared" ca="1" si="114"/>
        <v>1.009572838</v>
      </c>
      <c r="P248" s="17">
        <f t="shared" si="123"/>
        <v>0</v>
      </c>
      <c r="Q248" s="14">
        <f t="shared" ca="1" si="105"/>
        <v>172311.084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18184681.908</v>
      </c>
      <c r="C249" s="7">
        <f t="shared" si="108"/>
        <v>18000000</v>
      </c>
      <c r="D249" s="96">
        <f t="shared" si="122"/>
        <v>44875</v>
      </c>
      <c r="E249" s="9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1.11171451430308</v>
      </c>
      <c r="H249" s="14">
        <f t="shared" ca="1" si="120"/>
        <v>1.1032795629382699</v>
      </c>
      <c r="I249" s="14">
        <f t="shared" ca="1" si="121"/>
        <v>1.0076453400000001</v>
      </c>
      <c r="J249" s="13">
        <f t="shared" si="109"/>
        <v>4.4499999999999998E-2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1.0025949270000001</v>
      </c>
      <c r="O249" s="12">
        <f t="shared" ca="1" si="114"/>
        <v>1.010260106</v>
      </c>
      <c r="P249" s="17">
        <f t="shared" si="123"/>
        <v>0</v>
      </c>
      <c r="Q249" s="14">
        <f t="shared" ca="1" si="105"/>
        <v>184681.908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18197061.318</v>
      </c>
      <c r="C250" s="7">
        <f t="shared" si="108"/>
        <v>18000000</v>
      </c>
      <c r="D250" s="96">
        <f t="shared" si="122"/>
        <v>44876</v>
      </c>
      <c r="E250" s="9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1.1122791318706</v>
      </c>
      <c r="H250" s="14">
        <f t="shared" ca="1" si="120"/>
        <v>1.1032795629382699</v>
      </c>
      <c r="I250" s="14">
        <f t="shared" ca="1" si="121"/>
        <v>1.00815711</v>
      </c>
      <c r="J250" s="13">
        <f t="shared" si="109"/>
        <v>4.4499999999999998E-2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1.0027681610000001</v>
      </c>
      <c r="O250" s="12">
        <f t="shared" ca="1" si="114"/>
        <v>1.0109478510000001</v>
      </c>
      <c r="P250" s="17">
        <f t="shared" si="123"/>
        <v>0</v>
      </c>
      <c r="Q250" s="14">
        <f t="shared" ca="1" si="105"/>
        <v>197061.318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18209448.989999998</v>
      </c>
      <c r="C251" s="7">
        <f t="shared" si="108"/>
        <v>18000000</v>
      </c>
      <c r="D251" s="96">
        <f t="shared" si="122"/>
        <v>44879</v>
      </c>
      <c r="E251" s="9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1.1128440361961001</v>
      </c>
      <c r="H251" s="14">
        <f t="shared" ca="1" si="120"/>
        <v>1.1032795629382699</v>
      </c>
      <c r="I251" s="14">
        <f t="shared" ca="1" si="121"/>
        <v>1.0086691299999999</v>
      </c>
      <c r="J251" s="13">
        <f t="shared" si="109"/>
        <v>4.4499999999999998E-2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1.0029414249999999</v>
      </c>
      <c r="O251" s="12">
        <f t="shared" ca="1" si="114"/>
        <v>1.0116360550000001</v>
      </c>
      <c r="P251" s="17">
        <f t="shared" si="123"/>
        <v>0</v>
      </c>
      <c r="Q251" s="14">
        <f t="shared" ca="1" si="105"/>
        <v>209448.99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18221845.085999999</v>
      </c>
      <c r="C252" s="7">
        <f t="shared" si="108"/>
        <v>18000000</v>
      </c>
      <c r="D252" s="96">
        <f t="shared" si="122"/>
        <v>44881</v>
      </c>
      <c r="E252" s="94">
        <f ca="1">IF(D252&lt;$B$1,VLOOKUP(D252,[1]DI!$A$4:$B$15000,2,FALSE),0)</f>
        <v>0.13650000000000001</v>
      </c>
      <c r="F252" s="14">
        <f t="shared" ca="1" si="119"/>
        <v>1.00050788</v>
      </c>
      <c r="G252" s="14">
        <f ca="1">(TRUNC(PRODUCT($F$12:$F251),16))</f>
        <v>1.1134092274252001</v>
      </c>
      <c r="H252" s="14">
        <f t="shared" ca="1" si="120"/>
        <v>1.1032795629382699</v>
      </c>
      <c r="I252" s="14">
        <f t="shared" ca="1" si="121"/>
        <v>1.0091814100000001</v>
      </c>
      <c r="J252" s="13">
        <f t="shared" si="109"/>
        <v>4.4499999999999998E-2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1.003114719</v>
      </c>
      <c r="O252" s="12">
        <f t="shared" ca="1" si="114"/>
        <v>1.012324727</v>
      </c>
      <c r="P252" s="17">
        <f t="shared" si="123"/>
        <v>0</v>
      </c>
      <c r="Q252" s="14">
        <f t="shared" ca="1" si="105"/>
        <v>221845.08600000001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18234249.804000001</v>
      </c>
      <c r="C253" s="7">
        <f t="shared" si="108"/>
        <v>18000000</v>
      </c>
      <c r="D253" s="96">
        <f t="shared" si="122"/>
        <v>44882</v>
      </c>
      <c r="E253" s="9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1.11397470570363</v>
      </c>
      <c r="H253" s="14">
        <f t="shared" ca="1" si="120"/>
        <v>1.1032795629382699</v>
      </c>
      <c r="I253" s="14">
        <f t="shared" ca="1" si="121"/>
        <v>1.0096939599999999</v>
      </c>
      <c r="J253" s="13">
        <f t="shared" si="109"/>
        <v>4.4499999999999998E-2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1.003288044</v>
      </c>
      <c r="O253" s="12">
        <f t="shared" ca="1" si="114"/>
        <v>1.013013878</v>
      </c>
      <c r="P253" s="17">
        <f t="shared" si="123"/>
        <v>0</v>
      </c>
      <c r="Q253" s="14">
        <f t="shared" ca="1" si="105"/>
        <v>234249.804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07"/>
        <v>44886</v>
      </c>
      <c r="B254" s="124">
        <f t="shared" ca="1" si="118"/>
        <v>18246662.784000002</v>
      </c>
      <c r="C254" s="7">
        <f t="shared" si="108"/>
        <v>18000000</v>
      </c>
      <c r="D254" s="96">
        <f t="shared" si="122"/>
        <v>44883</v>
      </c>
      <c r="E254" s="9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1.11454047117716</v>
      </c>
      <c r="H254" s="14">
        <f t="shared" ca="1" si="120"/>
        <v>1.1032795629382699</v>
      </c>
      <c r="I254" s="14">
        <f t="shared" ca="1" si="121"/>
        <v>1.01020676</v>
      </c>
      <c r="J254" s="13">
        <f t="shared" si="109"/>
        <v>4.4499999999999998E-2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1.003461398</v>
      </c>
      <c r="O254" s="12">
        <f t="shared" ca="1" si="114"/>
        <v>1.013703488</v>
      </c>
      <c r="P254" s="17">
        <f t="shared" si="123"/>
        <v>12</v>
      </c>
      <c r="Q254" s="14">
        <f t="shared" ca="1" si="105"/>
        <v>246662.78400000001</v>
      </c>
      <c r="R254" s="21">
        <f t="shared" si="106"/>
        <v>0.2</v>
      </c>
      <c r="S254" s="14">
        <f t="shared" si="115"/>
        <v>3600000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14409802.8576</v>
      </c>
      <c r="C255" s="7">
        <f t="shared" si="108"/>
        <v>14400000</v>
      </c>
      <c r="D255" s="96">
        <f t="shared" si="122"/>
        <v>44886</v>
      </c>
      <c r="E255" s="9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1.11510652399166</v>
      </c>
      <c r="H255" s="14">
        <f t="shared" ca="1" si="120"/>
        <v>1.11454047117716</v>
      </c>
      <c r="I255" s="14">
        <f t="shared" ca="1" si="121"/>
        <v>1.00050788</v>
      </c>
      <c r="J255" s="13">
        <f t="shared" si="109"/>
        <v>4.4499999999999998E-2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1.000172786</v>
      </c>
      <c r="O255" s="12">
        <f t="shared" ca="1" si="114"/>
        <v>1.000680754</v>
      </c>
      <c r="P255" s="17">
        <f t="shared" si="123"/>
        <v>0</v>
      </c>
      <c r="Q255" s="14">
        <f t="shared" ca="1" si="105"/>
        <v>9802.8575999999994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14419612.4112</v>
      </c>
      <c r="C256" s="7">
        <f t="shared" si="108"/>
        <v>14400000</v>
      </c>
      <c r="D256" s="96">
        <f t="shared" si="122"/>
        <v>44887</v>
      </c>
      <c r="E256" s="9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1.11567286429306</v>
      </c>
      <c r="H256" s="14">
        <f t="shared" ca="1" si="120"/>
        <v>1.11454047117716</v>
      </c>
      <c r="I256" s="14">
        <f t="shared" ca="1" si="121"/>
        <v>1.00101602</v>
      </c>
      <c r="J256" s="13">
        <f t="shared" si="109"/>
        <v>4.4499999999999998E-2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1.0003456019999999</v>
      </c>
      <c r="O256" s="12">
        <f t="shared" ca="1" si="114"/>
        <v>1.0013619730000001</v>
      </c>
      <c r="P256" s="17">
        <f t="shared" si="123"/>
        <v>0</v>
      </c>
      <c r="Q256" s="14">
        <f t="shared" ca="1" si="105"/>
        <v>19612.411199999999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14429428.516799999</v>
      </c>
      <c r="C257" s="7">
        <f t="shared" ref="C257:C320" si="127">(C256-S256)</f>
        <v>14400000</v>
      </c>
      <c r="D257" s="96">
        <f t="shared" si="122"/>
        <v>44888</v>
      </c>
      <c r="E257" s="94">
        <f ca="1">IF(D257&lt;$B$1,VLOOKUP(D257,[1]DI!$A$4:$B$15000,2,FALSE),0)</f>
        <v>0.13650000000000001</v>
      </c>
      <c r="F257" s="14">
        <f t="shared" ref="F257:F320" ca="1" si="128">ROUND(((1+E257)^(1/252)),8)</f>
        <v>1.00050788</v>
      </c>
      <c r="G257" s="14">
        <f ca="1">(TRUNC(PRODUCT($F$12:$F256),16))</f>
        <v>1.1162394922273799</v>
      </c>
      <c r="H257" s="14">
        <f t="shared" ref="H257:H320" ca="1" si="129">IF(P256&gt;0,G256,H256)</f>
        <v>1.11454047117716</v>
      </c>
      <c r="I257" s="14">
        <f t="shared" ref="I257:I320" ca="1" si="130">ROUND(G257/H257,8)</f>
        <v>1.00152441</v>
      </c>
      <c r="J257" s="13">
        <f t="shared" si="109"/>
        <v>4.4499999999999998E-2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1.0005184469999999</v>
      </c>
      <c r="O257" s="12">
        <f t="shared" ref="O257:O320" ca="1" si="135">ROUND(I257*N257,9)</f>
        <v>1.002043647</v>
      </c>
      <c r="P257" s="17">
        <f t="shared" ref="P257:P320" si="136">IF(VLOOKUP(A257,X$12:AE$150,8)=VLOOKUP(A256,X$12:AE$150,8),0,VLOOKUP(A257,X$12:AE$150,8))</f>
        <v>0</v>
      </c>
      <c r="Q257" s="14">
        <f t="shared" ref="Q257:Q320" ca="1" si="137">TRUNC(((O257-1)*C257),8)</f>
        <v>29428.516800000001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14439251.5056</v>
      </c>
      <c r="C258" s="7">
        <f t="shared" si="127"/>
        <v>14400000</v>
      </c>
      <c r="D258" s="96">
        <f t="shared" si="122"/>
        <v>44889</v>
      </c>
      <c r="E258" s="94">
        <f ca="1">IF(D258&lt;$B$1,VLOOKUP(D258,[1]DI!$A$4:$B$15000,2,FALSE),0)</f>
        <v>0.13650000000000001</v>
      </c>
      <c r="F258" s="14">
        <f t="shared" ca="1" si="128"/>
        <v>1.00050788</v>
      </c>
      <c r="G258" s="14">
        <f ca="1">(TRUNC(PRODUCT($F$12:$F257),16))</f>
        <v>1.1168064079406901</v>
      </c>
      <c r="H258" s="14">
        <f t="shared" ca="1" si="129"/>
        <v>1.11454047117716</v>
      </c>
      <c r="I258" s="14">
        <f t="shared" ca="1" si="130"/>
        <v>1.00203307</v>
      </c>
      <c r="J258" s="13">
        <f t="shared" si="109"/>
        <v>4.4499999999999998E-2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1.0006913230000001</v>
      </c>
      <c r="O258" s="12">
        <f t="shared" ca="1" si="135"/>
        <v>1.002725799</v>
      </c>
      <c r="P258" s="17">
        <f t="shared" si="136"/>
        <v>0</v>
      </c>
      <c r="Q258" s="14">
        <f t="shared" ca="1" si="137"/>
        <v>39251.505599999997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14449081.032</v>
      </c>
      <c r="C259" s="7">
        <f t="shared" si="127"/>
        <v>14400000</v>
      </c>
      <c r="D259" s="96">
        <f t="shared" si="122"/>
        <v>44890</v>
      </c>
      <c r="E259" s="94">
        <f ca="1">IF(D259&lt;$B$1,VLOOKUP(D259,[1]DI!$A$4:$B$15000,2,FALSE),0)</f>
        <v>0.13650000000000001</v>
      </c>
      <c r="F259" s="14">
        <f t="shared" ca="1" si="128"/>
        <v>1.00050788</v>
      </c>
      <c r="G259" s="14">
        <f ca="1">(TRUNC(PRODUCT($F$12:$F258),16))</f>
        <v>1.1173736115791599</v>
      </c>
      <c r="H259" s="14">
        <f t="shared" ca="1" si="129"/>
        <v>1.11454047117716</v>
      </c>
      <c r="I259" s="14">
        <f t="shared" ca="1" si="130"/>
        <v>1.0025419799999999</v>
      </c>
      <c r="J259" s="13">
        <f t="shared" si="109"/>
        <v>4.4499999999999998E-2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1.000864228</v>
      </c>
      <c r="O259" s="12">
        <f t="shared" ca="1" si="135"/>
        <v>1.0034084050000001</v>
      </c>
      <c r="P259" s="17">
        <f t="shared" si="136"/>
        <v>0</v>
      </c>
      <c r="Q259" s="14">
        <f t="shared" ca="1" si="137"/>
        <v>49081.031999999999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14458917.29759999</v>
      </c>
      <c r="C260" s="7">
        <f t="shared" si="127"/>
        <v>14400000</v>
      </c>
      <c r="D260" s="96">
        <f t="shared" si="122"/>
        <v>44893</v>
      </c>
      <c r="E260" s="94">
        <f ca="1">IF(D260&lt;$B$1,VLOOKUP(D260,[1]DI!$A$4:$B$15000,2,FALSE),0)</f>
        <v>0.13650000000000001</v>
      </c>
      <c r="F260" s="14">
        <f t="shared" ca="1" si="128"/>
        <v>1.00050788</v>
      </c>
      <c r="G260" s="14">
        <f ca="1">(TRUNC(PRODUCT($F$12:$F259),16))</f>
        <v>1.1179411032890101</v>
      </c>
      <c r="H260" s="14">
        <f t="shared" ca="1" si="129"/>
        <v>1.11454047117716</v>
      </c>
      <c r="I260" s="14">
        <f t="shared" ca="1" si="130"/>
        <v>1.0030511499999999</v>
      </c>
      <c r="J260" s="13">
        <f t="shared" si="109"/>
        <v>4.4499999999999998E-2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1.001037164</v>
      </c>
      <c r="O260" s="12">
        <f t="shared" ca="1" si="135"/>
        <v>1.004091479</v>
      </c>
      <c r="P260" s="17">
        <f t="shared" si="136"/>
        <v>0</v>
      </c>
      <c r="Q260" s="14">
        <f t="shared" ca="1" si="137"/>
        <v>58917.297599990001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14468760.25919999</v>
      </c>
      <c r="C261" s="7">
        <f t="shared" si="127"/>
        <v>14400000</v>
      </c>
      <c r="D261" s="96">
        <f t="shared" si="122"/>
        <v>44894</v>
      </c>
      <c r="E261" s="94">
        <f ca="1">IF(D261&lt;$B$1,VLOOKUP(D261,[1]DI!$A$4:$B$15000,2,FALSE),0)</f>
        <v>0.13650000000000001</v>
      </c>
      <c r="F261" s="14">
        <f t="shared" ca="1" si="128"/>
        <v>1.00050788</v>
      </c>
      <c r="G261" s="14">
        <f ca="1">(TRUNC(PRODUCT($F$12:$F260),16))</f>
        <v>1.11850888321655</v>
      </c>
      <c r="H261" s="14">
        <f t="shared" ca="1" si="129"/>
        <v>1.11454047117716</v>
      </c>
      <c r="I261" s="14">
        <f t="shared" ca="1" si="130"/>
        <v>1.00356058</v>
      </c>
      <c r="J261" s="13">
        <f t="shared" si="109"/>
        <v>4.4499999999999998E-2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1.0012101289999999</v>
      </c>
      <c r="O261" s="12">
        <f t="shared" ca="1" si="135"/>
        <v>1.0047750179999999</v>
      </c>
      <c r="P261" s="17">
        <f t="shared" si="136"/>
        <v>0</v>
      </c>
      <c r="Q261" s="14">
        <f t="shared" ca="1" si="137"/>
        <v>68760.259199990003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14478609.945599999</v>
      </c>
      <c r="C262" s="7">
        <f t="shared" si="127"/>
        <v>14400000</v>
      </c>
      <c r="D262" s="96">
        <f t="shared" si="122"/>
        <v>44895</v>
      </c>
      <c r="E262" s="94">
        <f ca="1">IF(D262&lt;$B$1,VLOOKUP(D262,[1]DI!$A$4:$B$15000,2,FALSE),0)</f>
        <v>0.13650000000000001</v>
      </c>
      <c r="F262" s="14">
        <f t="shared" ca="1" si="128"/>
        <v>1.00050788</v>
      </c>
      <c r="G262" s="14">
        <f ca="1">(TRUNC(PRODUCT($F$12:$F261),16))</f>
        <v>1.11907695150815</v>
      </c>
      <c r="H262" s="14">
        <f t="shared" ca="1" si="129"/>
        <v>1.11454047117716</v>
      </c>
      <c r="I262" s="14">
        <f t="shared" ca="1" si="130"/>
        <v>1.0040702699999999</v>
      </c>
      <c r="J262" s="13">
        <f t="shared" si="109"/>
        <v>4.4499999999999998E-2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1.001383124</v>
      </c>
      <c r="O262" s="12">
        <f t="shared" ca="1" si="135"/>
        <v>1.0054590240000001</v>
      </c>
      <c r="P262" s="17">
        <f t="shared" si="136"/>
        <v>0</v>
      </c>
      <c r="Q262" s="14">
        <f t="shared" ca="1" si="137"/>
        <v>78609.945600000006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14488466.356799999</v>
      </c>
      <c r="C263" s="7">
        <f t="shared" si="127"/>
        <v>14400000</v>
      </c>
      <c r="D263" s="96">
        <f t="shared" si="122"/>
        <v>44896</v>
      </c>
      <c r="E263" s="94">
        <f ca="1">IF(D263&lt;$B$1,VLOOKUP(D263,[1]DI!$A$4:$B$15000,2,FALSE),0)</f>
        <v>0.13650000000000001</v>
      </c>
      <c r="F263" s="14">
        <f t="shared" ca="1" si="128"/>
        <v>1.00050788</v>
      </c>
      <c r="G263" s="14">
        <f ca="1">(TRUNC(PRODUCT($F$12:$F262),16))</f>
        <v>1.11964530831029</v>
      </c>
      <c r="H263" s="14">
        <f t="shared" ca="1" si="129"/>
        <v>1.11454047117716</v>
      </c>
      <c r="I263" s="14">
        <f t="shared" ca="1" si="130"/>
        <v>1.00458022</v>
      </c>
      <c r="J263" s="13">
        <f t="shared" si="109"/>
        <v>4.4499999999999998E-2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1.001556149</v>
      </c>
      <c r="O263" s="12">
        <f t="shared" ca="1" si="135"/>
        <v>1.0061434970000001</v>
      </c>
      <c r="P263" s="17">
        <f t="shared" si="136"/>
        <v>0</v>
      </c>
      <c r="Q263" s="14">
        <f t="shared" ca="1" si="137"/>
        <v>88466.356799999994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14498329.3344</v>
      </c>
      <c r="C264" s="7">
        <f t="shared" si="127"/>
        <v>14400000</v>
      </c>
      <c r="D264" s="96">
        <f t="shared" si="122"/>
        <v>44897</v>
      </c>
      <c r="E264" s="94">
        <f ca="1">IF(D264&lt;$B$1,VLOOKUP(D264,[1]DI!$A$4:$B$15000,2,FALSE),0)</f>
        <v>0.13650000000000001</v>
      </c>
      <c r="F264" s="14">
        <f t="shared" ca="1" si="128"/>
        <v>1.00050788</v>
      </c>
      <c r="G264" s="14">
        <f ca="1">(TRUNC(PRODUCT($F$12:$F263),16))</f>
        <v>1.12021395376947</v>
      </c>
      <c r="H264" s="14">
        <f t="shared" ca="1" si="129"/>
        <v>1.11454047117716</v>
      </c>
      <c r="I264" s="14">
        <f t="shared" ca="1" si="130"/>
        <v>1.0050904199999999</v>
      </c>
      <c r="J264" s="13">
        <f t="shared" si="109"/>
        <v>4.4499999999999998E-2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1.0017292040000001</v>
      </c>
      <c r="O264" s="12">
        <f t="shared" ca="1" si="135"/>
        <v>1.006828426</v>
      </c>
      <c r="P264" s="17">
        <f t="shared" si="136"/>
        <v>0</v>
      </c>
      <c r="Q264" s="14">
        <f t="shared" ca="1" si="137"/>
        <v>98329.334400000007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14508199.1952</v>
      </c>
      <c r="C265" s="7">
        <f t="shared" si="127"/>
        <v>14400000</v>
      </c>
      <c r="D265" s="96">
        <f t="shared" si="122"/>
        <v>44900</v>
      </c>
      <c r="E265" s="94">
        <f ca="1">IF(D265&lt;$B$1,VLOOKUP(D265,[1]DI!$A$4:$B$15000,2,FALSE),0)</f>
        <v>0.13650000000000001</v>
      </c>
      <c r="F265" s="14">
        <f t="shared" ca="1" si="128"/>
        <v>1.00050788</v>
      </c>
      <c r="G265" s="14">
        <f ca="1">(TRUNC(PRODUCT($F$12:$F264),16))</f>
        <v>1.1207828880323101</v>
      </c>
      <c r="H265" s="14">
        <f t="shared" ca="1" si="129"/>
        <v>1.11454047117716</v>
      </c>
      <c r="I265" s="14">
        <f t="shared" ca="1" si="130"/>
        <v>1.00560089</v>
      </c>
      <c r="J265" s="13">
        <f t="shared" si="109"/>
        <v>4.4499999999999998E-2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1.0019022879999999</v>
      </c>
      <c r="O265" s="12">
        <f t="shared" ca="1" si="135"/>
        <v>1.007513833</v>
      </c>
      <c r="P265" s="17">
        <f t="shared" si="136"/>
        <v>0</v>
      </c>
      <c r="Q265" s="14">
        <f t="shared" ca="1" si="137"/>
        <v>108199.1952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14518075.6368</v>
      </c>
      <c r="C266" s="7">
        <f t="shared" si="127"/>
        <v>14400000</v>
      </c>
      <c r="D266" s="96">
        <f t="shared" si="122"/>
        <v>44901</v>
      </c>
      <c r="E266" s="94">
        <f ca="1">IF(D266&lt;$B$1,VLOOKUP(D266,[1]DI!$A$4:$B$15000,2,FALSE),0)</f>
        <v>0.13650000000000001</v>
      </c>
      <c r="F266" s="14">
        <f t="shared" ca="1" si="128"/>
        <v>1.00050788</v>
      </c>
      <c r="G266" s="14">
        <f ca="1">(TRUNC(PRODUCT($F$12:$F265),16))</f>
        <v>1.1213521112454901</v>
      </c>
      <c r="H266" s="14">
        <f t="shared" ca="1" si="129"/>
        <v>1.11454047117716</v>
      </c>
      <c r="I266" s="14">
        <f t="shared" ca="1" si="130"/>
        <v>1.00611161</v>
      </c>
      <c r="J266" s="13">
        <f t="shared" si="109"/>
        <v>4.4499999999999998E-2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1.0020754030000001</v>
      </c>
      <c r="O266" s="12">
        <f t="shared" ca="1" si="135"/>
        <v>1.008199697</v>
      </c>
      <c r="P266" s="17">
        <f t="shared" si="136"/>
        <v>0</v>
      </c>
      <c r="Q266" s="14">
        <f t="shared" ca="1" si="137"/>
        <v>118075.63679999999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14527958.9616</v>
      </c>
      <c r="C267" s="7">
        <f t="shared" si="127"/>
        <v>14400000</v>
      </c>
      <c r="D267" s="96">
        <f t="shared" si="122"/>
        <v>44902</v>
      </c>
      <c r="E267" s="94">
        <f ca="1">IF(D267&lt;$B$1,VLOOKUP(D267,[1]DI!$A$4:$B$15000,2,FALSE),0)</f>
        <v>0.13650000000000001</v>
      </c>
      <c r="F267" s="14">
        <f t="shared" ca="1" si="128"/>
        <v>1.00050788</v>
      </c>
      <c r="G267" s="14">
        <f ca="1">(TRUNC(PRODUCT($F$12:$F266),16))</f>
        <v>1.1219216235557401</v>
      </c>
      <c r="H267" s="14">
        <f t="shared" ca="1" si="129"/>
        <v>1.11454047117716</v>
      </c>
      <c r="I267" s="14">
        <f t="shared" ca="1" si="130"/>
        <v>1.0066226</v>
      </c>
      <c r="J267" s="13">
        <f t="shared" si="109"/>
        <v>4.4499999999999998E-2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1.0022485480000001</v>
      </c>
      <c r="O267" s="12">
        <f t="shared" ca="1" si="135"/>
        <v>1.0088860390000001</v>
      </c>
      <c r="P267" s="17">
        <f t="shared" si="136"/>
        <v>0</v>
      </c>
      <c r="Q267" s="14">
        <f t="shared" ca="1" si="137"/>
        <v>127958.9616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14537848.8672</v>
      </c>
      <c r="C268" s="7">
        <f t="shared" si="127"/>
        <v>14400000</v>
      </c>
      <c r="D268" s="96">
        <f t="shared" si="122"/>
        <v>44903</v>
      </c>
      <c r="E268" s="94">
        <f ca="1">IF(D268&lt;$B$1,VLOOKUP(D268,[1]DI!$A$4:$B$15000,2,FALSE),0)</f>
        <v>0.13650000000000001</v>
      </c>
      <c r="F268" s="14">
        <f t="shared" ca="1" si="128"/>
        <v>1.00050788</v>
      </c>
      <c r="G268" s="14">
        <f ca="1">(TRUNC(PRODUCT($F$12:$F267),16))</f>
        <v>1.1224914251099201</v>
      </c>
      <c r="H268" s="14">
        <f t="shared" ca="1" si="129"/>
        <v>1.11454047117716</v>
      </c>
      <c r="I268" s="14">
        <f t="shared" ca="1" si="130"/>
        <v>1.0071338400000001</v>
      </c>
      <c r="J268" s="13">
        <f t="shared" si="109"/>
        <v>4.4499999999999998E-2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1.002421722</v>
      </c>
      <c r="O268" s="12">
        <f t="shared" ca="1" si="135"/>
        <v>1.009572838</v>
      </c>
      <c r="P268" s="17">
        <f t="shared" si="136"/>
        <v>0</v>
      </c>
      <c r="Q268" s="14">
        <f t="shared" ca="1" si="137"/>
        <v>137848.86720000001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14547745.5264</v>
      </c>
      <c r="C269" s="7">
        <f t="shared" si="127"/>
        <v>14400000</v>
      </c>
      <c r="D269" s="96">
        <f t="shared" si="122"/>
        <v>44904</v>
      </c>
      <c r="E269" s="94">
        <f ca="1">IF(D269&lt;$B$1,VLOOKUP(D269,[1]DI!$A$4:$B$15000,2,FALSE),0)</f>
        <v>0.13650000000000001</v>
      </c>
      <c r="F269" s="14">
        <f t="shared" ca="1" si="128"/>
        <v>1.00050788</v>
      </c>
      <c r="G269" s="14">
        <f ca="1">(TRUNC(PRODUCT($F$12:$F268),16))</f>
        <v>1.1230615160549</v>
      </c>
      <c r="H269" s="14">
        <f t="shared" ca="1" si="129"/>
        <v>1.11454047117716</v>
      </c>
      <c r="I269" s="14">
        <f t="shared" ca="1" si="130"/>
        <v>1.0076453400000001</v>
      </c>
      <c r="J269" s="13">
        <f t="shared" ref="J269:J332" si="143">J268</f>
        <v>4.4499999999999998E-2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1.0025949270000001</v>
      </c>
      <c r="O269" s="12">
        <f t="shared" ca="1" si="135"/>
        <v>1.010260106</v>
      </c>
      <c r="P269" s="17">
        <f t="shared" si="136"/>
        <v>0</v>
      </c>
      <c r="Q269" s="14">
        <f t="shared" ca="1" si="137"/>
        <v>147745.5264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14557649.054400001</v>
      </c>
      <c r="C270" s="7">
        <f t="shared" si="127"/>
        <v>14400000</v>
      </c>
      <c r="D270" s="96">
        <f t="shared" si="122"/>
        <v>44907</v>
      </c>
      <c r="E270" s="94">
        <f ca="1">IF(D270&lt;$B$1,VLOOKUP(D270,[1]DI!$A$4:$B$15000,2,FALSE),0)</f>
        <v>0.13650000000000001</v>
      </c>
      <c r="F270" s="14">
        <f t="shared" ca="1" si="128"/>
        <v>1.00050788</v>
      </c>
      <c r="G270" s="14">
        <f ca="1">(TRUNC(PRODUCT($F$12:$F269),16))</f>
        <v>1.1236318965376699</v>
      </c>
      <c r="H270" s="14">
        <f t="shared" ca="1" si="129"/>
        <v>1.11454047117716</v>
      </c>
      <c r="I270" s="14">
        <f t="shared" ca="1" si="130"/>
        <v>1.00815711</v>
      </c>
      <c r="J270" s="13">
        <f t="shared" si="143"/>
        <v>4.4499999999999998E-2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1.0027681610000001</v>
      </c>
      <c r="O270" s="12">
        <f t="shared" ca="1" si="135"/>
        <v>1.0109478510000001</v>
      </c>
      <c r="P270" s="17">
        <f t="shared" si="136"/>
        <v>0</v>
      </c>
      <c r="Q270" s="14">
        <f t="shared" ca="1" si="137"/>
        <v>157649.05439999999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14567559.192</v>
      </c>
      <c r="C271" s="7">
        <f t="shared" si="127"/>
        <v>14400000</v>
      </c>
      <c r="D271" s="96">
        <f t="shared" ref="D271:D334" si="144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28"/>
        <v>1.00050788</v>
      </c>
      <c r="G271" s="14">
        <f ca="1">(TRUNC(PRODUCT($F$12:$F270),16))</f>
        <v>1.12420256670529</v>
      </c>
      <c r="H271" s="14">
        <f t="shared" ca="1" si="129"/>
        <v>1.11454047117716</v>
      </c>
      <c r="I271" s="14">
        <f t="shared" ca="1" si="130"/>
        <v>1.0086691299999999</v>
      </c>
      <c r="J271" s="13">
        <f t="shared" si="143"/>
        <v>4.4499999999999998E-2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1.0029414249999999</v>
      </c>
      <c r="O271" s="12">
        <f t="shared" ca="1" si="135"/>
        <v>1.0116360550000001</v>
      </c>
      <c r="P271" s="17">
        <f t="shared" si="136"/>
        <v>0</v>
      </c>
      <c r="Q271" s="14">
        <f t="shared" ca="1" si="137"/>
        <v>167559.19200000001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14577476.0688</v>
      </c>
      <c r="C272" s="7">
        <f t="shared" si="127"/>
        <v>14400000</v>
      </c>
      <c r="D272" s="96">
        <f t="shared" si="144"/>
        <v>44909</v>
      </c>
      <c r="E272" s="94">
        <f ca="1">IF(D272&lt;$B$1,VLOOKUP(D272,[1]DI!$A$4:$B$15000,2,FALSE),0)</f>
        <v>0.13650000000000001</v>
      </c>
      <c r="F272" s="14">
        <f t="shared" ca="1" si="128"/>
        <v>1.00050788</v>
      </c>
      <c r="G272" s="14">
        <f ca="1">(TRUNC(PRODUCT($F$12:$F271),16))</f>
        <v>1.12477352670487</v>
      </c>
      <c r="H272" s="14">
        <f t="shared" ca="1" si="129"/>
        <v>1.11454047117716</v>
      </c>
      <c r="I272" s="14">
        <f t="shared" ca="1" si="130"/>
        <v>1.0091814100000001</v>
      </c>
      <c r="J272" s="13">
        <f t="shared" si="143"/>
        <v>4.4499999999999998E-2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1.003114719</v>
      </c>
      <c r="O272" s="12">
        <f t="shared" ca="1" si="135"/>
        <v>1.012324727</v>
      </c>
      <c r="P272" s="17">
        <f t="shared" si="136"/>
        <v>0</v>
      </c>
      <c r="Q272" s="14">
        <f t="shared" ca="1" si="137"/>
        <v>177476.06880000001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14587399.8432</v>
      </c>
      <c r="C273" s="7">
        <f t="shared" si="127"/>
        <v>14400000</v>
      </c>
      <c r="D273" s="96">
        <f t="shared" si="144"/>
        <v>44910</v>
      </c>
      <c r="E273" s="94">
        <f ca="1">IF(D273&lt;$B$1,VLOOKUP(D273,[1]DI!$A$4:$B$15000,2,FALSE),0)</f>
        <v>0.13650000000000001</v>
      </c>
      <c r="F273" s="14">
        <f t="shared" ca="1" si="128"/>
        <v>1.00050788</v>
      </c>
      <c r="G273" s="14">
        <f ca="1">(TRUNC(PRODUCT($F$12:$F272),16))</f>
        <v>1.12534477668361</v>
      </c>
      <c r="H273" s="14">
        <f t="shared" ca="1" si="129"/>
        <v>1.11454047117716</v>
      </c>
      <c r="I273" s="14">
        <f t="shared" ca="1" si="130"/>
        <v>1.0096939599999999</v>
      </c>
      <c r="J273" s="13">
        <f t="shared" si="143"/>
        <v>4.4499999999999998E-2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1.003288044</v>
      </c>
      <c r="O273" s="12">
        <f t="shared" ca="1" si="135"/>
        <v>1.013013878</v>
      </c>
      <c r="P273" s="17">
        <f t="shared" si="136"/>
        <v>0</v>
      </c>
      <c r="Q273" s="14">
        <f t="shared" ca="1" si="137"/>
        <v>187399.8432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42"/>
        <v>44914</v>
      </c>
      <c r="B274" s="124">
        <f t="shared" ca="1" si="126"/>
        <v>14597330.2272</v>
      </c>
      <c r="C274" s="7">
        <f t="shared" si="127"/>
        <v>14400000</v>
      </c>
      <c r="D274" s="96">
        <f t="shared" si="144"/>
        <v>44911</v>
      </c>
      <c r="E274" s="94">
        <f ca="1">IF(D274&lt;$B$1,VLOOKUP(D274,[1]DI!$A$4:$B$15000,2,FALSE),0)</f>
        <v>0.13650000000000001</v>
      </c>
      <c r="F274" s="14">
        <f t="shared" ca="1" si="128"/>
        <v>1.00050788</v>
      </c>
      <c r="G274" s="14">
        <f ca="1">(TRUNC(PRODUCT($F$12:$F273),16))</f>
        <v>1.12591631678879</v>
      </c>
      <c r="H274" s="14">
        <f t="shared" ca="1" si="129"/>
        <v>1.11454047117716</v>
      </c>
      <c r="I274" s="14">
        <f t="shared" ca="1" si="130"/>
        <v>1.01020676</v>
      </c>
      <c r="J274" s="13">
        <f t="shared" si="143"/>
        <v>4.4499999999999998E-2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1.003461398</v>
      </c>
      <c r="O274" s="12">
        <f t="shared" ca="1" si="135"/>
        <v>1.013703488</v>
      </c>
      <c r="P274" s="17">
        <f t="shared" si="136"/>
        <v>0</v>
      </c>
      <c r="Q274" s="14">
        <f t="shared" ca="1" si="137"/>
        <v>197330.22719999999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42"/>
        <v>44915</v>
      </c>
      <c r="B275" s="124">
        <f t="shared" ca="1" si="126"/>
        <v>14607267.350400001</v>
      </c>
      <c r="C275" s="7">
        <f t="shared" si="127"/>
        <v>14400000</v>
      </c>
      <c r="D275" s="96">
        <f t="shared" si="144"/>
        <v>44914</v>
      </c>
      <c r="E275" s="94">
        <f ca="1">IF(D275&lt;$B$1,VLOOKUP(D275,[1]DI!$A$4:$B$15000,2,FALSE),0)</f>
        <v>0.13650000000000001</v>
      </c>
      <c r="F275" s="14">
        <f t="shared" ca="1" si="128"/>
        <v>1.00050788</v>
      </c>
      <c r="G275" s="14">
        <f ca="1">(TRUNC(PRODUCT($F$12:$F274),16))</f>
        <v>1.1264881471677599</v>
      </c>
      <c r="H275" s="14">
        <f t="shared" ca="1" si="129"/>
        <v>1.11454047117716</v>
      </c>
      <c r="I275" s="14">
        <f t="shared" ca="1" si="130"/>
        <v>1.01071982</v>
      </c>
      <c r="J275" s="13">
        <f t="shared" si="143"/>
        <v>4.4499999999999998E-2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1.003634782</v>
      </c>
      <c r="O275" s="12">
        <f t="shared" ca="1" si="135"/>
        <v>1.0143935660000001</v>
      </c>
      <c r="P275" s="17">
        <f t="shared" si="136"/>
        <v>13</v>
      </c>
      <c r="Q275" s="14">
        <f t="shared" ca="1" si="137"/>
        <v>207267.3504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42"/>
        <v>44916</v>
      </c>
      <c r="B276" s="124">
        <f t="shared" ca="1" si="126"/>
        <v>14409802.8576</v>
      </c>
      <c r="C276" s="7">
        <f t="shared" si="127"/>
        <v>14400000</v>
      </c>
      <c r="D276" s="96">
        <f t="shared" si="144"/>
        <v>44915</v>
      </c>
      <c r="E276" s="94">
        <f ca="1">IF(D276&lt;$B$1,VLOOKUP(D276,[1]DI!$A$4:$B$15000,2,FALSE),0)</f>
        <v>0.13650000000000001</v>
      </c>
      <c r="F276" s="14">
        <f t="shared" ca="1" si="128"/>
        <v>1.00050788</v>
      </c>
      <c r="G276" s="14">
        <f ca="1">(TRUNC(PRODUCT($F$12:$F275),16))</f>
        <v>1.12706026796795</v>
      </c>
      <c r="H276" s="14">
        <f t="shared" ca="1" si="129"/>
        <v>1.1264881471677599</v>
      </c>
      <c r="I276" s="14">
        <f t="shared" ca="1" si="130"/>
        <v>1.00050788</v>
      </c>
      <c r="J276" s="13">
        <f t="shared" si="143"/>
        <v>4.4499999999999998E-2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1.000172786</v>
      </c>
      <c r="O276" s="12">
        <f t="shared" ca="1" si="135"/>
        <v>1.000680754</v>
      </c>
      <c r="P276" s="17">
        <f t="shared" si="136"/>
        <v>0</v>
      </c>
      <c r="Q276" s="14">
        <f t="shared" ca="1" si="137"/>
        <v>9802.8575999999994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42"/>
        <v>44917</v>
      </c>
      <c r="B277" s="124">
        <f t="shared" ca="1" si="126"/>
        <v>14419612.4112</v>
      </c>
      <c r="C277" s="7">
        <f t="shared" si="127"/>
        <v>14400000</v>
      </c>
      <c r="D277" s="96">
        <f t="shared" si="144"/>
        <v>44916</v>
      </c>
      <c r="E277" s="94">
        <f ca="1">IF(D277&lt;$B$1,VLOOKUP(D277,[1]DI!$A$4:$B$15000,2,FALSE),0)</f>
        <v>0.13650000000000001</v>
      </c>
      <c r="F277" s="14">
        <f t="shared" ca="1" si="128"/>
        <v>1.00050788</v>
      </c>
      <c r="G277" s="14">
        <f ca="1">(TRUNC(PRODUCT($F$12:$F276),16))</f>
        <v>1.1276326793368401</v>
      </c>
      <c r="H277" s="14">
        <f t="shared" ca="1" si="129"/>
        <v>1.1264881471677599</v>
      </c>
      <c r="I277" s="14">
        <f t="shared" ca="1" si="130"/>
        <v>1.00101602</v>
      </c>
      <c r="J277" s="13">
        <f t="shared" si="143"/>
        <v>4.4499999999999998E-2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1.0003456019999999</v>
      </c>
      <c r="O277" s="12">
        <f t="shared" ca="1" si="135"/>
        <v>1.0013619730000001</v>
      </c>
      <c r="P277" s="17">
        <f t="shared" si="136"/>
        <v>0</v>
      </c>
      <c r="Q277" s="14">
        <f t="shared" ca="1" si="137"/>
        <v>19612.411199999999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42"/>
        <v>44918</v>
      </c>
      <c r="B278" s="124">
        <f t="shared" ca="1" si="126"/>
        <v>14429428.516799999</v>
      </c>
      <c r="C278" s="7">
        <f t="shared" si="127"/>
        <v>14400000</v>
      </c>
      <c r="D278" s="96">
        <f t="shared" si="144"/>
        <v>44917</v>
      </c>
      <c r="E278" s="94">
        <f ca="1">IF(D278&lt;$B$1,VLOOKUP(D278,[1]DI!$A$4:$B$15000,2,FALSE),0)</f>
        <v>0.13650000000000001</v>
      </c>
      <c r="F278" s="14">
        <f t="shared" ca="1" si="128"/>
        <v>1.00050788</v>
      </c>
      <c r="G278" s="14">
        <f ca="1">(TRUNC(PRODUCT($F$12:$F277),16))</f>
        <v>1.1282053814220201</v>
      </c>
      <c r="H278" s="14">
        <f t="shared" ca="1" si="129"/>
        <v>1.1264881471677599</v>
      </c>
      <c r="I278" s="14">
        <f t="shared" ca="1" si="130"/>
        <v>1.00152441</v>
      </c>
      <c r="J278" s="13">
        <f t="shared" si="143"/>
        <v>4.4499999999999998E-2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1.0005184469999999</v>
      </c>
      <c r="O278" s="12">
        <f t="shared" ca="1" si="135"/>
        <v>1.002043647</v>
      </c>
      <c r="P278" s="17">
        <f t="shared" si="136"/>
        <v>0</v>
      </c>
      <c r="Q278" s="14">
        <f t="shared" ca="1" si="137"/>
        <v>29428.516800000001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42"/>
        <v>44921</v>
      </c>
      <c r="B279" s="124">
        <f t="shared" ca="1" si="126"/>
        <v>14439251.5056</v>
      </c>
      <c r="C279" s="7">
        <f t="shared" si="127"/>
        <v>14400000</v>
      </c>
      <c r="D279" s="96">
        <f t="shared" si="144"/>
        <v>44918</v>
      </c>
      <c r="E279" s="94">
        <f ca="1">IF(D279&lt;$B$1,VLOOKUP(D279,[1]DI!$A$4:$B$15000,2,FALSE),0)</f>
        <v>0.13650000000000001</v>
      </c>
      <c r="F279" s="14">
        <f t="shared" ca="1" si="128"/>
        <v>1.00050788</v>
      </c>
      <c r="G279" s="14">
        <f ca="1">(TRUNC(PRODUCT($F$12:$F278),16))</f>
        <v>1.1287783743711399</v>
      </c>
      <c r="H279" s="14">
        <f t="shared" ca="1" si="129"/>
        <v>1.1264881471677599</v>
      </c>
      <c r="I279" s="14">
        <f t="shared" ca="1" si="130"/>
        <v>1.00203307</v>
      </c>
      <c r="J279" s="13">
        <f t="shared" si="143"/>
        <v>4.4499999999999998E-2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1.0006913230000001</v>
      </c>
      <c r="O279" s="12">
        <f t="shared" ca="1" si="135"/>
        <v>1.002725799</v>
      </c>
      <c r="P279" s="17">
        <f t="shared" si="136"/>
        <v>0</v>
      </c>
      <c r="Q279" s="14">
        <f t="shared" ca="1" si="137"/>
        <v>39251.505599999997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42"/>
        <v>44922</v>
      </c>
      <c r="B280" s="124">
        <f t="shared" ca="1" si="126"/>
        <v>14449081.032</v>
      </c>
      <c r="C280" s="7">
        <f t="shared" si="127"/>
        <v>14400000</v>
      </c>
      <c r="D280" s="96">
        <f t="shared" si="144"/>
        <v>44921</v>
      </c>
      <c r="E280" s="94">
        <f ca="1">IF(D280&lt;$B$1,VLOOKUP(D280,[1]DI!$A$4:$B$15000,2,FALSE),0)</f>
        <v>0.13650000000000001</v>
      </c>
      <c r="F280" s="14">
        <f t="shared" ca="1" si="128"/>
        <v>1.00050788</v>
      </c>
      <c r="G280" s="14">
        <f ca="1">(TRUNC(PRODUCT($F$12:$F279),16))</f>
        <v>1.1293516583319201</v>
      </c>
      <c r="H280" s="14">
        <f t="shared" ca="1" si="129"/>
        <v>1.1264881471677599</v>
      </c>
      <c r="I280" s="14">
        <f t="shared" ca="1" si="130"/>
        <v>1.0025419799999999</v>
      </c>
      <c r="J280" s="13">
        <f t="shared" si="143"/>
        <v>4.4499999999999998E-2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1.000864228</v>
      </c>
      <c r="O280" s="12">
        <f t="shared" ca="1" si="135"/>
        <v>1.0034084050000001</v>
      </c>
      <c r="P280" s="17">
        <f t="shared" si="136"/>
        <v>0</v>
      </c>
      <c r="Q280" s="14">
        <f t="shared" ca="1" si="137"/>
        <v>49081.031999999999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42"/>
        <v>44923</v>
      </c>
      <c r="B281" s="124">
        <f t="shared" ca="1" si="126"/>
        <v>14458917.29759999</v>
      </c>
      <c r="C281" s="7">
        <f t="shared" si="127"/>
        <v>14400000</v>
      </c>
      <c r="D281" s="96">
        <f t="shared" si="144"/>
        <v>44922</v>
      </c>
      <c r="E281" s="94">
        <f ca="1">IF(D281&lt;$B$1,VLOOKUP(D281,[1]DI!$A$4:$B$15000,2,FALSE),0)</f>
        <v>0.13650000000000001</v>
      </c>
      <c r="F281" s="14">
        <f t="shared" ca="1" si="128"/>
        <v>1.00050788</v>
      </c>
      <c r="G281" s="14">
        <f ca="1">(TRUNC(PRODUCT($F$12:$F280),16))</f>
        <v>1.1299252334521499</v>
      </c>
      <c r="H281" s="14">
        <f t="shared" ca="1" si="129"/>
        <v>1.1264881471677599</v>
      </c>
      <c r="I281" s="14">
        <f t="shared" ca="1" si="130"/>
        <v>1.0030511499999999</v>
      </c>
      <c r="J281" s="13">
        <f t="shared" si="143"/>
        <v>4.4499999999999998E-2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1.001037164</v>
      </c>
      <c r="O281" s="12">
        <f t="shared" ca="1" si="135"/>
        <v>1.004091479</v>
      </c>
      <c r="P281" s="17">
        <f t="shared" si="136"/>
        <v>0</v>
      </c>
      <c r="Q281" s="14">
        <f t="shared" ca="1" si="137"/>
        <v>58917.297599990001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42"/>
        <v>44924</v>
      </c>
      <c r="B282" s="124">
        <f t="shared" ca="1" si="126"/>
        <v>14468760.25919999</v>
      </c>
      <c r="C282" s="7">
        <f t="shared" si="127"/>
        <v>14400000</v>
      </c>
      <c r="D282" s="96">
        <f t="shared" si="144"/>
        <v>44923</v>
      </c>
      <c r="E282" s="94">
        <f ca="1">IF(D282&lt;$B$1,VLOOKUP(D282,[1]DI!$A$4:$B$15000,2,FALSE),0)</f>
        <v>0.13650000000000001</v>
      </c>
      <c r="F282" s="14">
        <f t="shared" ca="1" si="128"/>
        <v>1.00050788</v>
      </c>
      <c r="G282" s="14">
        <f ca="1">(TRUNC(PRODUCT($F$12:$F281),16))</f>
        <v>1.13049909987971</v>
      </c>
      <c r="H282" s="14">
        <f t="shared" ca="1" si="129"/>
        <v>1.1264881471677599</v>
      </c>
      <c r="I282" s="14">
        <f t="shared" ca="1" si="130"/>
        <v>1.00356058</v>
      </c>
      <c r="J282" s="13">
        <f t="shared" si="143"/>
        <v>4.4499999999999998E-2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1.0012101289999999</v>
      </c>
      <c r="O282" s="12">
        <f t="shared" ca="1" si="135"/>
        <v>1.0047750179999999</v>
      </c>
      <c r="P282" s="17">
        <f t="shared" si="136"/>
        <v>0</v>
      </c>
      <c r="Q282" s="14">
        <f t="shared" ca="1" si="137"/>
        <v>68760.259199990003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42"/>
        <v>44925</v>
      </c>
      <c r="B283" s="124">
        <f t="shared" ca="1" si="126"/>
        <v>14478609.945599999</v>
      </c>
      <c r="C283" s="7">
        <f t="shared" si="127"/>
        <v>14400000</v>
      </c>
      <c r="D283" s="96">
        <f t="shared" si="144"/>
        <v>44924</v>
      </c>
      <c r="E283" s="94">
        <f ca="1">IF(D283&lt;$B$1,VLOOKUP(D283,[1]DI!$A$4:$B$15000,2,FALSE),0)</f>
        <v>0.13650000000000001</v>
      </c>
      <c r="F283" s="14">
        <f t="shared" ca="1" si="128"/>
        <v>1.00050788</v>
      </c>
      <c r="G283" s="14">
        <f ca="1">(TRUNC(PRODUCT($F$12:$F282),16))</f>
        <v>1.13107325776256</v>
      </c>
      <c r="H283" s="14">
        <f t="shared" ca="1" si="129"/>
        <v>1.1264881471677599</v>
      </c>
      <c r="I283" s="14">
        <f t="shared" ca="1" si="130"/>
        <v>1.0040702699999999</v>
      </c>
      <c r="J283" s="13">
        <f t="shared" si="143"/>
        <v>4.4499999999999998E-2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1.001383124</v>
      </c>
      <c r="O283" s="12">
        <f t="shared" ca="1" si="135"/>
        <v>1.0054590240000001</v>
      </c>
      <c r="P283" s="17">
        <f t="shared" si="136"/>
        <v>0</v>
      </c>
      <c r="Q283" s="14">
        <f t="shared" ca="1" si="137"/>
        <v>78609.945600000006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42"/>
        <v>44928</v>
      </c>
      <c r="B284" s="124">
        <f t="shared" ca="1" si="126"/>
        <v>14488466.356799999</v>
      </c>
      <c r="C284" s="7">
        <f t="shared" si="127"/>
        <v>14400000</v>
      </c>
      <c r="D284" s="96">
        <f t="shared" si="144"/>
        <v>44925</v>
      </c>
      <c r="E284" s="94">
        <f ca="1">IF(D284&lt;$B$1,VLOOKUP(D284,[1]DI!$A$4:$B$15000,2,FALSE),0)</f>
        <v>0.13650000000000001</v>
      </c>
      <c r="F284" s="14">
        <f t="shared" ca="1" si="128"/>
        <v>1.00050788</v>
      </c>
      <c r="G284" s="14">
        <f ca="1">(TRUNC(PRODUCT($F$12:$F283),16))</f>
        <v>1.1316477072487101</v>
      </c>
      <c r="H284" s="14">
        <f t="shared" ca="1" si="129"/>
        <v>1.1264881471677599</v>
      </c>
      <c r="I284" s="14">
        <f t="shared" ca="1" si="130"/>
        <v>1.00458022</v>
      </c>
      <c r="J284" s="13">
        <f t="shared" si="143"/>
        <v>4.4499999999999998E-2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1.001556149</v>
      </c>
      <c r="O284" s="12">
        <f t="shared" ca="1" si="135"/>
        <v>1.0061434970000001</v>
      </c>
      <c r="P284" s="17">
        <f t="shared" si="136"/>
        <v>0</v>
      </c>
      <c r="Q284" s="14">
        <f t="shared" ca="1" si="137"/>
        <v>88466.356799999994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42"/>
        <v>44929</v>
      </c>
      <c r="B285" s="124">
        <f t="shared" ca="1" si="126"/>
        <v>14498329.3344</v>
      </c>
      <c r="C285" s="7">
        <f t="shared" si="127"/>
        <v>14400000</v>
      </c>
      <c r="D285" s="96">
        <f t="shared" si="144"/>
        <v>44928</v>
      </c>
      <c r="E285" s="94">
        <f ca="1">IF(D285&lt;$B$1,VLOOKUP(D285,[1]DI!$A$4:$B$15000,2,FALSE),0)</f>
        <v>0.13650000000000001</v>
      </c>
      <c r="F285" s="14">
        <f t="shared" ca="1" si="128"/>
        <v>1.00050788</v>
      </c>
      <c r="G285" s="14">
        <f ca="1">(TRUNC(PRODUCT($F$12:$F284),16))</f>
        <v>1.13222244848627</v>
      </c>
      <c r="H285" s="14">
        <f t="shared" ca="1" si="129"/>
        <v>1.1264881471677599</v>
      </c>
      <c r="I285" s="14">
        <f t="shared" ca="1" si="130"/>
        <v>1.0050904199999999</v>
      </c>
      <c r="J285" s="13">
        <f t="shared" si="143"/>
        <v>4.4499999999999998E-2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1.0017292040000001</v>
      </c>
      <c r="O285" s="12">
        <f t="shared" ca="1" si="135"/>
        <v>1.006828426</v>
      </c>
      <c r="P285" s="17">
        <f t="shared" si="136"/>
        <v>0</v>
      </c>
      <c r="Q285" s="14">
        <f t="shared" ca="1" si="137"/>
        <v>98329.334400000007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42"/>
        <v>44930</v>
      </c>
      <c r="B286" s="124">
        <f t="shared" ca="1" si="126"/>
        <v>14508199.1952</v>
      </c>
      <c r="C286" s="7">
        <f t="shared" si="127"/>
        <v>14400000</v>
      </c>
      <c r="D286" s="96">
        <f t="shared" si="144"/>
        <v>44929</v>
      </c>
      <c r="E286" s="94">
        <f ca="1">IF(D286&lt;$B$1,VLOOKUP(D286,[1]DI!$A$4:$B$15000,2,FALSE),0)</f>
        <v>0.13650000000000001</v>
      </c>
      <c r="F286" s="14">
        <f t="shared" ca="1" si="128"/>
        <v>1.00050788</v>
      </c>
      <c r="G286" s="14">
        <f ca="1">(TRUNC(PRODUCT($F$12:$F285),16))</f>
        <v>1.1327974816234101</v>
      </c>
      <c r="H286" s="14">
        <f t="shared" ca="1" si="129"/>
        <v>1.1264881471677599</v>
      </c>
      <c r="I286" s="14">
        <f t="shared" ca="1" si="130"/>
        <v>1.00560089</v>
      </c>
      <c r="J286" s="13">
        <f t="shared" si="143"/>
        <v>4.4499999999999998E-2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1.0019022879999999</v>
      </c>
      <c r="O286" s="12">
        <f t="shared" ca="1" si="135"/>
        <v>1.007513833</v>
      </c>
      <c r="P286" s="17">
        <f t="shared" si="136"/>
        <v>0</v>
      </c>
      <c r="Q286" s="14">
        <f t="shared" ca="1" si="137"/>
        <v>108199.1952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42"/>
        <v>44931</v>
      </c>
      <c r="B287" s="124">
        <f t="shared" ca="1" si="126"/>
        <v>14518075.6368</v>
      </c>
      <c r="C287" s="7">
        <f t="shared" si="127"/>
        <v>14400000</v>
      </c>
      <c r="D287" s="96">
        <f t="shared" si="144"/>
        <v>44930</v>
      </c>
      <c r="E287" s="94">
        <f ca="1">IF(D287&lt;$B$1,VLOOKUP(D287,[1]DI!$A$4:$B$15000,2,FALSE),0)</f>
        <v>0.13650000000000001</v>
      </c>
      <c r="F287" s="14">
        <f t="shared" ca="1" si="128"/>
        <v>1.00050788</v>
      </c>
      <c r="G287" s="14">
        <f ca="1">(TRUNC(PRODUCT($F$12:$F286),16))</f>
        <v>1.1333728068083799</v>
      </c>
      <c r="H287" s="14">
        <f t="shared" ca="1" si="129"/>
        <v>1.1264881471677599</v>
      </c>
      <c r="I287" s="14">
        <f t="shared" ca="1" si="130"/>
        <v>1.00611161</v>
      </c>
      <c r="J287" s="13">
        <f t="shared" si="143"/>
        <v>4.4499999999999998E-2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1.0020754030000001</v>
      </c>
      <c r="O287" s="12">
        <f t="shared" ca="1" si="135"/>
        <v>1.008199697</v>
      </c>
      <c r="P287" s="17">
        <f t="shared" si="136"/>
        <v>0</v>
      </c>
      <c r="Q287" s="14">
        <f t="shared" ca="1" si="137"/>
        <v>118075.63679999999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42"/>
        <v>44932</v>
      </c>
      <c r="B288" s="124">
        <f t="shared" ca="1" si="126"/>
        <v>14527958.9616</v>
      </c>
      <c r="C288" s="7">
        <f t="shared" si="127"/>
        <v>14400000</v>
      </c>
      <c r="D288" s="96">
        <f t="shared" si="144"/>
        <v>44931</v>
      </c>
      <c r="E288" s="94">
        <f ca="1">IF(D288&lt;$B$1,VLOOKUP(D288,[1]DI!$A$4:$B$15000,2,FALSE),0)</f>
        <v>0.13650000000000001</v>
      </c>
      <c r="F288" s="14">
        <f t="shared" ca="1" si="128"/>
        <v>1.00050788</v>
      </c>
      <c r="G288" s="14">
        <f ca="1">(TRUNC(PRODUCT($F$12:$F287),16))</f>
        <v>1.1339484241894999</v>
      </c>
      <c r="H288" s="14">
        <f t="shared" ca="1" si="129"/>
        <v>1.1264881471677599</v>
      </c>
      <c r="I288" s="14">
        <f t="shared" ca="1" si="130"/>
        <v>1.0066226</v>
      </c>
      <c r="J288" s="13">
        <f t="shared" si="143"/>
        <v>4.4499999999999998E-2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1.0022485480000001</v>
      </c>
      <c r="O288" s="12">
        <f t="shared" ca="1" si="135"/>
        <v>1.0088860390000001</v>
      </c>
      <c r="P288" s="17">
        <f t="shared" si="136"/>
        <v>0</v>
      </c>
      <c r="Q288" s="14">
        <f t="shared" ca="1" si="137"/>
        <v>127958.9616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42"/>
        <v>44935</v>
      </c>
      <c r="B289" s="124">
        <f t="shared" ca="1" si="126"/>
        <v>14537848.8672</v>
      </c>
      <c r="C289" s="7">
        <f t="shared" si="127"/>
        <v>14400000</v>
      </c>
      <c r="D289" s="96">
        <f t="shared" si="144"/>
        <v>44932</v>
      </c>
      <c r="E289" s="94">
        <f ca="1">IF(D289&lt;$B$1,VLOOKUP(D289,[1]DI!$A$4:$B$15000,2,FALSE),0)</f>
        <v>0.13650000000000001</v>
      </c>
      <c r="F289" s="14">
        <f t="shared" ca="1" si="128"/>
        <v>1.00050788</v>
      </c>
      <c r="G289" s="14">
        <f ca="1">(TRUNC(PRODUCT($F$12:$F288),16))</f>
        <v>1.13452433391517</v>
      </c>
      <c r="H289" s="14">
        <f t="shared" ca="1" si="129"/>
        <v>1.1264881471677599</v>
      </c>
      <c r="I289" s="14">
        <f t="shared" ca="1" si="130"/>
        <v>1.0071338400000001</v>
      </c>
      <c r="J289" s="13">
        <f t="shared" si="143"/>
        <v>4.4499999999999998E-2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1.002421722</v>
      </c>
      <c r="O289" s="12">
        <f t="shared" ca="1" si="135"/>
        <v>1.009572838</v>
      </c>
      <c r="P289" s="17">
        <f t="shared" si="136"/>
        <v>0</v>
      </c>
      <c r="Q289" s="14">
        <f t="shared" ca="1" si="137"/>
        <v>137848.86720000001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42"/>
        <v>44936</v>
      </c>
      <c r="B290" s="124">
        <f t="shared" ca="1" si="126"/>
        <v>14547745.5264</v>
      </c>
      <c r="C290" s="7">
        <f t="shared" si="127"/>
        <v>14400000</v>
      </c>
      <c r="D290" s="96">
        <f t="shared" si="144"/>
        <v>44935</v>
      </c>
      <c r="E290" s="94">
        <f ca="1">IF(D290&lt;$B$1,VLOOKUP(D290,[1]DI!$A$4:$B$15000,2,FALSE),0)</f>
        <v>0.13650000000000001</v>
      </c>
      <c r="F290" s="14">
        <f t="shared" ca="1" si="128"/>
        <v>1.00050788</v>
      </c>
      <c r="G290" s="14">
        <f ca="1">(TRUNC(PRODUCT($F$12:$F289),16))</f>
        <v>1.13510053613388</v>
      </c>
      <c r="H290" s="14">
        <f t="shared" ca="1" si="129"/>
        <v>1.1264881471677599</v>
      </c>
      <c r="I290" s="14">
        <f t="shared" ca="1" si="130"/>
        <v>1.0076453400000001</v>
      </c>
      <c r="J290" s="13">
        <f t="shared" si="143"/>
        <v>4.4499999999999998E-2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1.0025949270000001</v>
      </c>
      <c r="O290" s="12">
        <f t="shared" ca="1" si="135"/>
        <v>1.010260106</v>
      </c>
      <c r="P290" s="17">
        <f t="shared" si="136"/>
        <v>0</v>
      </c>
      <c r="Q290" s="14">
        <f t="shared" ca="1" si="137"/>
        <v>147745.5264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42"/>
        <v>44937</v>
      </c>
      <c r="B291" s="124">
        <f t="shared" ca="1" si="126"/>
        <v>14557649.054400001</v>
      </c>
      <c r="C291" s="7">
        <f t="shared" si="127"/>
        <v>14400000</v>
      </c>
      <c r="D291" s="96">
        <f t="shared" si="144"/>
        <v>44936</v>
      </c>
      <c r="E291" s="94">
        <f ca="1">IF(D291&lt;$B$1,VLOOKUP(D291,[1]DI!$A$4:$B$15000,2,FALSE),0)</f>
        <v>0.13650000000000001</v>
      </c>
      <c r="F291" s="14">
        <f t="shared" ca="1" si="128"/>
        <v>1.00050788</v>
      </c>
      <c r="G291" s="14">
        <f ca="1">(TRUNC(PRODUCT($F$12:$F290),16))</f>
        <v>1.1356770309941799</v>
      </c>
      <c r="H291" s="14">
        <f t="shared" ca="1" si="129"/>
        <v>1.1264881471677599</v>
      </c>
      <c r="I291" s="14">
        <f t="shared" ca="1" si="130"/>
        <v>1.00815711</v>
      </c>
      <c r="J291" s="13">
        <f t="shared" si="143"/>
        <v>4.4499999999999998E-2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1.0027681610000001</v>
      </c>
      <c r="O291" s="12">
        <f t="shared" ca="1" si="135"/>
        <v>1.0109478510000001</v>
      </c>
      <c r="P291" s="17">
        <f t="shared" si="136"/>
        <v>0</v>
      </c>
      <c r="Q291" s="14">
        <f t="shared" ca="1" si="137"/>
        <v>157649.05439999999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42"/>
        <v>44938</v>
      </c>
      <c r="B292" s="124">
        <f t="shared" ca="1" si="126"/>
        <v>14567559.192</v>
      </c>
      <c r="C292" s="7">
        <f t="shared" si="127"/>
        <v>14400000</v>
      </c>
      <c r="D292" s="96">
        <f t="shared" si="144"/>
        <v>44937</v>
      </c>
      <c r="E292" s="94">
        <f ca="1">IF(D292&lt;$B$1,VLOOKUP(D292,[1]DI!$A$4:$B$15000,2,FALSE),0)</f>
        <v>0.13650000000000001</v>
      </c>
      <c r="F292" s="14">
        <f t="shared" ca="1" si="128"/>
        <v>1.00050788</v>
      </c>
      <c r="G292" s="14">
        <f ca="1">(TRUNC(PRODUCT($F$12:$F291),16))</f>
        <v>1.13625381864468</v>
      </c>
      <c r="H292" s="14">
        <f t="shared" ca="1" si="129"/>
        <v>1.1264881471677599</v>
      </c>
      <c r="I292" s="14">
        <f t="shared" ca="1" si="130"/>
        <v>1.0086691299999999</v>
      </c>
      <c r="J292" s="13">
        <f t="shared" si="143"/>
        <v>4.4499999999999998E-2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1.0029414249999999</v>
      </c>
      <c r="O292" s="12">
        <f t="shared" ca="1" si="135"/>
        <v>1.0116360550000001</v>
      </c>
      <c r="P292" s="17">
        <f t="shared" si="136"/>
        <v>0</v>
      </c>
      <c r="Q292" s="14">
        <f t="shared" ca="1" si="137"/>
        <v>167559.19200000001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42"/>
        <v>44939</v>
      </c>
      <c r="B293" s="124">
        <f t="shared" ca="1" si="126"/>
        <v>14577476.0688</v>
      </c>
      <c r="C293" s="7">
        <f t="shared" si="127"/>
        <v>14400000</v>
      </c>
      <c r="D293" s="96">
        <f t="shared" si="144"/>
        <v>44938</v>
      </c>
      <c r="E293" s="94">
        <f ca="1">IF(D293&lt;$B$1,VLOOKUP(D293,[1]DI!$A$4:$B$15000,2,FALSE),0)</f>
        <v>0.13650000000000001</v>
      </c>
      <c r="F293" s="14">
        <f t="shared" ca="1" si="128"/>
        <v>1.00050788</v>
      </c>
      <c r="G293" s="14">
        <f ca="1">(TRUNC(PRODUCT($F$12:$F292),16))</f>
        <v>1.1368308992340901</v>
      </c>
      <c r="H293" s="14">
        <f t="shared" ca="1" si="129"/>
        <v>1.1264881471677599</v>
      </c>
      <c r="I293" s="14">
        <f t="shared" ca="1" si="130"/>
        <v>1.0091814100000001</v>
      </c>
      <c r="J293" s="13">
        <f t="shared" si="143"/>
        <v>4.4499999999999998E-2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1.003114719</v>
      </c>
      <c r="O293" s="12">
        <f t="shared" ca="1" si="135"/>
        <v>1.012324727</v>
      </c>
      <c r="P293" s="17">
        <f t="shared" si="136"/>
        <v>0</v>
      </c>
      <c r="Q293" s="14">
        <f t="shared" ca="1" si="137"/>
        <v>177476.06880000001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42"/>
        <v>44942</v>
      </c>
      <c r="B294" s="124">
        <f t="shared" ca="1" si="126"/>
        <v>14587399.8432</v>
      </c>
      <c r="C294" s="7">
        <f t="shared" si="127"/>
        <v>14400000</v>
      </c>
      <c r="D294" s="96">
        <f t="shared" si="144"/>
        <v>44939</v>
      </c>
      <c r="E294" s="94">
        <f ca="1">IF(D294&lt;$B$1,VLOOKUP(D294,[1]DI!$A$4:$B$15000,2,FALSE),0)</f>
        <v>0.13650000000000001</v>
      </c>
      <c r="F294" s="14">
        <f t="shared" ca="1" si="128"/>
        <v>1.00050788</v>
      </c>
      <c r="G294" s="14">
        <f ca="1">(TRUNC(PRODUCT($F$12:$F293),16))</f>
        <v>1.1374082729111901</v>
      </c>
      <c r="H294" s="14">
        <f t="shared" ca="1" si="129"/>
        <v>1.1264881471677599</v>
      </c>
      <c r="I294" s="14">
        <f t="shared" ca="1" si="130"/>
        <v>1.0096939599999999</v>
      </c>
      <c r="J294" s="13">
        <f t="shared" si="143"/>
        <v>4.4499999999999998E-2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1.003288044</v>
      </c>
      <c r="O294" s="12">
        <f t="shared" ca="1" si="135"/>
        <v>1.013013878</v>
      </c>
      <c r="P294" s="17">
        <f t="shared" si="136"/>
        <v>0</v>
      </c>
      <c r="Q294" s="14">
        <f t="shared" ca="1" si="137"/>
        <v>187399.8432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42"/>
        <v>44943</v>
      </c>
      <c r="B295" s="124">
        <f t="shared" ca="1" si="126"/>
        <v>14597330.2272</v>
      </c>
      <c r="C295" s="7">
        <f t="shared" si="127"/>
        <v>14400000</v>
      </c>
      <c r="D295" s="96">
        <f t="shared" si="144"/>
        <v>44942</v>
      </c>
      <c r="E295" s="94">
        <f ca="1">IF(D295&lt;$B$1,VLOOKUP(D295,[1]DI!$A$4:$B$15000,2,FALSE),0)</f>
        <v>0.13650000000000001</v>
      </c>
      <c r="F295" s="14">
        <f t="shared" ca="1" si="128"/>
        <v>1.00050788</v>
      </c>
      <c r="G295" s="14">
        <f ca="1">(TRUNC(PRODUCT($F$12:$F294),16))</f>
        <v>1.13798593982484</v>
      </c>
      <c r="H295" s="14">
        <f t="shared" ca="1" si="129"/>
        <v>1.1264881471677599</v>
      </c>
      <c r="I295" s="14">
        <f t="shared" ca="1" si="130"/>
        <v>1.01020676</v>
      </c>
      <c r="J295" s="13">
        <f t="shared" si="143"/>
        <v>4.4499999999999998E-2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1.003461398</v>
      </c>
      <c r="O295" s="12">
        <f t="shared" ca="1" si="135"/>
        <v>1.013703488</v>
      </c>
      <c r="P295" s="17">
        <f t="shared" si="136"/>
        <v>0</v>
      </c>
      <c r="Q295" s="14">
        <f t="shared" ca="1" si="137"/>
        <v>197330.22719999999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42"/>
        <v>44944</v>
      </c>
      <c r="B296" s="124">
        <f t="shared" ca="1" si="126"/>
        <v>14607267.350400001</v>
      </c>
      <c r="C296" s="7">
        <f t="shared" si="127"/>
        <v>14400000</v>
      </c>
      <c r="D296" s="96">
        <f t="shared" si="144"/>
        <v>44943</v>
      </c>
      <c r="E296" s="94">
        <f ca="1">IF(D296&lt;$B$1,VLOOKUP(D296,[1]DI!$A$4:$B$15000,2,FALSE),0)</f>
        <v>0.13650000000000001</v>
      </c>
      <c r="F296" s="14">
        <f t="shared" ca="1" si="128"/>
        <v>1.00050788</v>
      </c>
      <c r="G296" s="14">
        <f ca="1">(TRUNC(PRODUCT($F$12:$F295),16))</f>
        <v>1.13856390012396</v>
      </c>
      <c r="H296" s="14">
        <f t="shared" ca="1" si="129"/>
        <v>1.1264881471677599</v>
      </c>
      <c r="I296" s="14">
        <f t="shared" ca="1" si="130"/>
        <v>1.01071982</v>
      </c>
      <c r="J296" s="13">
        <f t="shared" si="143"/>
        <v>4.4499999999999998E-2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1.003634782</v>
      </c>
      <c r="O296" s="12">
        <f t="shared" ca="1" si="135"/>
        <v>1.0143935660000001</v>
      </c>
      <c r="P296" s="17">
        <f t="shared" si="136"/>
        <v>0</v>
      </c>
      <c r="Q296" s="14">
        <f t="shared" ca="1" si="137"/>
        <v>207267.3504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42"/>
        <v>44945</v>
      </c>
      <c r="B297" s="124">
        <f t="shared" ca="1" si="126"/>
        <v>14617211.385599989</v>
      </c>
      <c r="C297" s="7">
        <f t="shared" si="127"/>
        <v>14400000</v>
      </c>
      <c r="D297" s="96">
        <f t="shared" si="144"/>
        <v>44944</v>
      </c>
      <c r="E297" s="94">
        <f ca="1">IF(D297&lt;$B$1,VLOOKUP(D297,[1]DI!$A$4:$B$15000,2,FALSE),0)</f>
        <v>0.13650000000000001</v>
      </c>
      <c r="F297" s="14">
        <f t="shared" ca="1" si="128"/>
        <v>1.00050788</v>
      </c>
      <c r="G297" s="14">
        <f ca="1">(TRUNC(PRODUCT($F$12:$F296),16))</f>
        <v>1.1391421539575499</v>
      </c>
      <c r="H297" s="14">
        <f t="shared" ca="1" si="129"/>
        <v>1.1264881471677599</v>
      </c>
      <c r="I297" s="14">
        <f t="shared" ca="1" si="130"/>
        <v>1.01123315</v>
      </c>
      <c r="J297" s="13">
        <f t="shared" si="143"/>
        <v>4.4499999999999998E-2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1.003808196</v>
      </c>
      <c r="O297" s="12">
        <f t="shared" ca="1" si="135"/>
        <v>1.0150841239999999</v>
      </c>
      <c r="P297" s="17">
        <f t="shared" si="136"/>
        <v>0</v>
      </c>
      <c r="Q297" s="14">
        <f t="shared" ca="1" si="137"/>
        <v>217211.38559999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42"/>
        <v>44946</v>
      </c>
      <c r="B298" s="124">
        <f t="shared" ca="1" si="126"/>
        <v>14627162.030400001</v>
      </c>
      <c r="C298" s="7">
        <f t="shared" si="127"/>
        <v>14400000</v>
      </c>
      <c r="D298" s="96">
        <f t="shared" si="144"/>
        <v>44945</v>
      </c>
      <c r="E298" s="94">
        <f ca="1">IF(D298&lt;$B$1,VLOOKUP(D298,[1]DI!$A$4:$B$15000,2,FALSE),0)</f>
        <v>0.13650000000000001</v>
      </c>
      <c r="F298" s="14">
        <f t="shared" ca="1" si="128"/>
        <v>1.00050788</v>
      </c>
      <c r="G298" s="14">
        <f ca="1">(TRUNC(PRODUCT($F$12:$F297),16))</f>
        <v>1.1397207014746999</v>
      </c>
      <c r="H298" s="14">
        <f t="shared" ca="1" si="129"/>
        <v>1.1264881471677599</v>
      </c>
      <c r="I298" s="14">
        <f t="shared" ca="1" si="130"/>
        <v>1.01174673</v>
      </c>
      <c r="J298" s="13">
        <f t="shared" si="143"/>
        <v>4.4499999999999998E-2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1.0039816399999999</v>
      </c>
      <c r="O298" s="12">
        <f t="shared" ca="1" si="135"/>
        <v>1.015775141</v>
      </c>
      <c r="P298" s="17">
        <f t="shared" si="136"/>
        <v>14</v>
      </c>
      <c r="Q298" s="14">
        <f t="shared" ca="1" si="137"/>
        <v>227162.03039999999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14409802.8576</v>
      </c>
      <c r="C299" s="7">
        <f t="shared" si="127"/>
        <v>14400000</v>
      </c>
      <c r="D299" s="96">
        <f t="shared" si="144"/>
        <v>44946</v>
      </c>
      <c r="E299" s="94">
        <f ca="1">IF(D299&lt;$B$1,VLOOKUP(D299,[1]DI!$A$4:$B$15000,2,FALSE),0)</f>
        <v>0.13650000000000001</v>
      </c>
      <c r="F299" s="14">
        <f t="shared" ca="1" si="128"/>
        <v>1.00050788</v>
      </c>
      <c r="G299" s="14">
        <f ca="1">(TRUNC(PRODUCT($F$12:$F298),16))</f>
        <v>1.1402995428245699</v>
      </c>
      <c r="H299" s="14">
        <f t="shared" ca="1" si="129"/>
        <v>1.1397207014746999</v>
      </c>
      <c r="I299" s="14">
        <f t="shared" ca="1" si="130"/>
        <v>1.00050788</v>
      </c>
      <c r="J299" s="13">
        <f t="shared" si="143"/>
        <v>4.4499999999999998E-2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1.000172786</v>
      </c>
      <c r="O299" s="12">
        <f t="shared" ca="1" si="135"/>
        <v>1.000680754</v>
      </c>
      <c r="P299" s="17">
        <f t="shared" si="136"/>
        <v>0</v>
      </c>
      <c r="Q299" s="14">
        <f t="shared" ca="1" si="137"/>
        <v>9802.8575999999994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14419612.4112</v>
      </c>
      <c r="C300" s="7">
        <f t="shared" si="127"/>
        <v>14400000</v>
      </c>
      <c r="D300" s="96">
        <f t="shared" si="144"/>
        <v>44949</v>
      </c>
      <c r="E300" s="94">
        <f ca="1">IF(D300&lt;$B$1,VLOOKUP(D300,[1]DI!$A$4:$B$15000,2,FALSE),0)</f>
        <v>0.13650000000000001</v>
      </c>
      <c r="F300" s="14">
        <f t="shared" ca="1" si="128"/>
        <v>1.00050788</v>
      </c>
      <c r="G300" s="14">
        <f ca="1">(TRUNC(PRODUCT($F$12:$F299),16))</f>
        <v>1.14087867815638</v>
      </c>
      <c r="H300" s="14">
        <f t="shared" ca="1" si="129"/>
        <v>1.1397207014746999</v>
      </c>
      <c r="I300" s="14">
        <f t="shared" ca="1" si="130"/>
        <v>1.00101602</v>
      </c>
      <c r="J300" s="13">
        <f t="shared" si="143"/>
        <v>4.4499999999999998E-2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1.0003456019999999</v>
      </c>
      <c r="O300" s="12">
        <f t="shared" ca="1" si="135"/>
        <v>1.0013619730000001</v>
      </c>
      <c r="P300" s="17">
        <f t="shared" si="136"/>
        <v>0</v>
      </c>
      <c r="Q300" s="14">
        <f t="shared" ca="1" si="137"/>
        <v>19612.411199999999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14429428.516799999</v>
      </c>
      <c r="C301" s="7">
        <f t="shared" si="127"/>
        <v>14400000</v>
      </c>
      <c r="D301" s="96">
        <f t="shared" si="144"/>
        <v>44950</v>
      </c>
      <c r="E301" s="94">
        <f ca="1">IF(D301&lt;$B$1,VLOOKUP(D301,[1]DI!$A$4:$B$15000,2,FALSE),0)</f>
        <v>0.13650000000000001</v>
      </c>
      <c r="F301" s="14">
        <f t="shared" ca="1" si="128"/>
        <v>1.00050788</v>
      </c>
      <c r="G301" s="14">
        <f ca="1">(TRUNC(PRODUCT($F$12:$F300),16))</f>
        <v>1.1414581076194401</v>
      </c>
      <c r="H301" s="14">
        <f t="shared" ca="1" si="129"/>
        <v>1.1397207014746999</v>
      </c>
      <c r="I301" s="14">
        <f t="shared" ca="1" si="130"/>
        <v>1.00152441</v>
      </c>
      <c r="J301" s="13">
        <f t="shared" si="143"/>
        <v>4.4499999999999998E-2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1.0005184469999999</v>
      </c>
      <c r="O301" s="12">
        <f t="shared" ca="1" si="135"/>
        <v>1.002043647</v>
      </c>
      <c r="P301" s="17">
        <f t="shared" si="136"/>
        <v>0</v>
      </c>
      <c r="Q301" s="14">
        <f t="shared" ca="1" si="137"/>
        <v>29428.516800000001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14439251.5056</v>
      </c>
      <c r="C302" s="7">
        <f t="shared" si="127"/>
        <v>14400000</v>
      </c>
      <c r="D302" s="96">
        <f t="shared" si="144"/>
        <v>44951</v>
      </c>
      <c r="E302" s="94">
        <f ca="1">IF(D302&lt;$B$1,VLOOKUP(D302,[1]DI!$A$4:$B$15000,2,FALSE),0)</f>
        <v>0.13650000000000001</v>
      </c>
      <c r="F302" s="14">
        <f t="shared" ca="1" si="128"/>
        <v>1.00050788</v>
      </c>
      <c r="G302" s="14">
        <f ca="1">(TRUNC(PRODUCT($F$12:$F301),16))</f>
        <v>1.1420378313631401</v>
      </c>
      <c r="H302" s="14">
        <f t="shared" ca="1" si="129"/>
        <v>1.1397207014746999</v>
      </c>
      <c r="I302" s="14">
        <f t="shared" ca="1" si="130"/>
        <v>1.00203307</v>
      </c>
      <c r="J302" s="13">
        <f t="shared" si="143"/>
        <v>4.4499999999999998E-2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1.0006913230000001</v>
      </c>
      <c r="O302" s="12">
        <f t="shared" ca="1" si="135"/>
        <v>1.002725799</v>
      </c>
      <c r="P302" s="17">
        <f t="shared" si="136"/>
        <v>0</v>
      </c>
      <c r="Q302" s="14">
        <f t="shared" ca="1" si="137"/>
        <v>39251.505599999997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14449081.032</v>
      </c>
      <c r="C303" s="7">
        <f t="shared" si="127"/>
        <v>14400000</v>
      </c>
      <c r="D303" s="96">
        <f t="shared" si="144"/>
        <v>44952</v>
      </c>
      <c r="E303" s="94">
        <f ca="1">IF(D303&lt;$B$1,VLOOKUP(D303,[1]DI!$A$4:$B$15000,2,FALSE),0)</f>
        <v>0.13650000000000001</v>
      </c>
      <c r="F303" s="14">
        <f t="shared" ca="1" si="128"/>
        <v>1.00050788</v>
      </c>
      <c r="G303" s="14">
        <f ca="1">(TRUNC(PRODUCT($F$12:$F302),16))</f>
        <v>1.1426178495369299</v>
      </c>
      <c r="H303" s="14">
        <f t="shared" ca="1" si="129"/>
        <v>1.1397207014746999</v>
      </c>
      <c r="I303" s="14">
        <f t="shared" ca="1" si="130"/>
        <v>1.0025419799999999</v>
      </c>
      <c r="J303" s="13">
        <f t="shared" si="143"/>
        <v>4.4499999999999998E-2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1.000864228</v>
      </c>
      <c r="O303" s="12">
        <f t="shared" ca="1" si="135"/>
        <v>1.0034084050000001</v>
      </c>
      <c r="P303" s="17">
        <f t="shared" si="136"/>
        <v>0</v>
      </c>
      <c r="Q303" s="14">
        <f t="shared" ca="1" si="137"/>
        <v>49081.031999999999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14458917.29759999</v>
      </c>
      <c r="C304" s="7">
        <f t="shared" si="127"/>
        <v>14400000</v>
      </c>
      <c r="D304" s="96">
        <f t="shared" si="144"/>
        <v>44953</v>
      </c>
      <c r="E304" s="94">
        <f ca="1">IF(D304&lt;$B$1,VLOOKUP(D304,[1]DI!$A$4:$B$15000,2,FALSE),0)</f>
        <v>0.13650000000000001</v>
      </c>
      <c r="F304" s="14">
        <f t="shared" ca="1" si="128"/>
        <v>1.00050788</v>
      </c>
      <c r="G304" s="14">
        <f ca="1">(TRUNC(PRODUCT($F$12:$F303),16))</f>
        <v>1.14319816229035</v>
      </c>
      <c r="H304" s="14">
        <f t="shared" ca="1" si="129"/>
        <v>1.1397207014746999</v>
      </c>
      <c r="I304" s="14">
        <f t="shared" ca="1" si="130"/>
        <v>1.0030511499999999</v>
      </c>
      <c r="J304" s="13">
        <f t="shared" si="143"/>
        <v>4.4499999999999998E-2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1.001037164</v>
      </c>
      <c r="O304" s="12">
        <f t="shared" ca="1" si="135"/>
        <v>1.004091479</v>
      </c>
      <c r="P304" s="17">
        <f t="shared" si="136"/>
        <v>0</v>
      </c>
      <c r="Q304" s="14">
        <f t="shared" ca="1" si="137"/>
        <v>58917.297599990001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14468760.25919999</v>
      </c>
      <c r="C305" s="7">
        <f t="shared" si="127"/>
        <v>14400000</v>
      </c>
      <c r="D305" s="96">
        <f t="shared" si="144"/>
        <v>44956</v>
      </c>
      <c r="E305" s="94">
        <f ca="1">IF(D305&lt;$B$1,VLOOKUP(D305,[1]DI!$A$4:$B$15000,2,FALSE),0)</f>
        <v>0.13650000000000001</v>
      </c>
      <c r="F305" s="14">
        <f t="shared" ca="1" si="128"/>
        <v>1.00050788</v>
      </c>
      <c r="G305" s="14">
        <f ca="1">(TRUNC(PRODUCT($F$12:$F304),16))</f>
        <v>1.14377876977302</v>
      </c>
      <c r="H305" s="14">
        <f t="shared" ca="1" si="129"/>
        <v>1.1397207014746999</v>
      </c>
      <c r="I305" s="14">
        <f t="shared" ca="1" si="130"/>
        <v>1.00356058</v>
      </c>
      <c r="J305" s="13">
        <f t="shared" si="143"/>
        <v>4.4499999999999998E-2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1.0012101289999999</v>
      </c>
      <c r="O305" s="12">
        <f t="shared" ca="1" si="135"/>
        <v>1.0047750179999999</v>
      </c>
      <c r="P305" s="17">
        <f t="shared" si="136"/>
        <v>0</v>
      </c>
      <c r="Q305" s="14">
        <f t="shared" ca="1" si="137"/>
        <v>68760.259199990003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14478609.945599999</v>
      </c>
      <c r="C306" s="7">
        <f t="shared" si="127"/>
        <v>14400000</v>
      </c>
      <c r="D306" s="96">
        <f t="shared" si="144"/>
        <v>44957</v>
      </c>
      <c r="E306" s="94">
        <f ca="1">IF(D306&lt;$B$1,VLOOKUP(D306,[1]DI!$A$4:$B$15000,2,FALSE),0)</f>
        <v>0.13650000000000001</v>
      </c>
      <c r="F306" s="14">
        <f t="shared" ca="1" si="128"/>
        <v>1.00050788</v>
      </c>
      <c r="G306" s="14">
        <f ca="1">(TRUNC(PRODUCT($F$12:$F305),16))</f>
        <v>1.1443596721346101</v>
      </c>
      <c r="H306" s="14">
        <f t="shared" ca="1" si="129"/>
        <v>1.1397207014746999</v>
      </c>
      <c r="I306" s="14">
        <f t="shared" ca="1" si="130"/>
        <v>1.0040702699999999</v>
      </c>
      <c r="J306" s="13">
        <f t="shared" si="143"/>
        <v>4.4499999999999998E-2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1.001383124</v>
      </c>
      <c r="O306" s="12">
        <f t="shared" ca="1" si="135"/>
        <v>1.0054590240000001</v>
      </c>
      <c r="P306" s="17">
        <f t="shared" si="136"/>
        <v>0</v>
      </c>
      <c r="Q306" s="14">
        <f t="shared" ca="1" si="137"/>
        <v>78609.945600000006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14488466.356799999</v>
      </c>
      <c r="C307" s="7">
        <f t="shared" si="127"/>
        <v>14400000</v>
      </c>
      <c r="D307" s="96">
        <f t="shared" si="144"/>
        <v>44958</v>
      </c>
      <c r="E307" s="94">
        <f ca="1">IF(D307&lt;$B$1,VLOOKUP(D307,[1]DI!$A$4:$B$15000,2,FALSE),0)</f>
        <v>0.13650000000000001</v>
      </c>
      <c r="F307" s="14">
        <f t="shared" ca="1" si="128"/>
        <v>1.00050788</v>
      </c>
      <c r="G307" s="14">
        <f ca="1">(TRUNC(PRODUCT($F$12:$F306),16))</f>
        <v>1.1449408695248999</v>
      </c>
      <c r="H307" s="14">
        <f t="shared" ca="1" si="129"/>
        <v>1.1397207014746999</v>
      </c>
      <c r="I307" s="14">
        <f t="shared" ca="1" si="130"/>
        <v>1.00458022</v>
      </c>
      <c r="J307" s="13">
        <f t="shared" si="143"/>
        <v>4.4499999999999998E-2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1.001556149</v>
      </c>
      <c r="O307" s="12">
        <f t="shared" ca="1" si="135"/>
        <v>1.0061434970000001</v>
      </c>
      <c r="P307" s="17">
        <f t="shared" si="136"/>
        <v>0</v>
      </c>
      <c r="Q307" s="14">
        <f t="shared" ca="1" si="137"/>
        <v>88466.356799999994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14498329.3344</v>
      </c>
      <c r="C308" s="7">
        <f t="shared" si="127"/>
        <v>14400000</v>
      </c>
      <c r="D308" s="96">
        <f t="shared" si="144"/>
        <v>44959</v>
      </c>
      <c r="E308" s="94">
        <f ca="1">IF(D308&lt;$B$1,VLOOKUP(D308,[1]DI!$A$4:$B$15000,2,FALSE),0)</f>
        <v>0.13650000000000001</v>
      </c>
      <c r="F308" s="14">
        <f t="shared" ca="1" si="128"/>
        <v>1.00050788</v>
      </c>
      <c r="G308" s="14">
        <f ca="1">(TRUNC(PRODUCT($F$12:$F307),16))</f>
        <v>1.1455223620937101</v>
      </c>
      <c r="H308" s="14">
        <f t="shared" ca="1" si="129"/>
        <v>1.1397207014746999</v>
      </c>
      <c r="I308" s="14">
        <f t="shared" ca="1" si="130"/>
        <v>1.0050904199999999</v>
      </c>
      <c r="J308" s="13">
        <f t="shared" si="143"/>
        <v>4.4499999999999998E-2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1.0017292040000001</v>
      </c>
      <c r="O308" s="12">
        <f t="shared" ca="1" si="135"/>
        <v>1.006828426</v>
      </c>
      <c r="P308" s="17">
        <f t="shared" si="136"/>
        <v>0</v>
      </c>
      <c r="Q308" s="14">
        <f t="shared" ca="1" si="137"/>
        <v>98329.334400000007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14508199.1952</v>
      </c>
      <c r="C309" s="7">
        <f t="shared" si="127"/>
        <v>14400000</v>
      </c>
      <c r="D309" s="96">
        <f t="shared" si="144"/>
        <v>44960</v>
      </c>
      <c r="E309" s="94">
        <f ca="1">IF(D309&lt;$B$1,VLOOKUP(D309,[1]DI!$A$4:$B$15000,2,FALSE),0)</f>
        <v>0.13650000000000001</v>
      </c>
      <c r="F309" s="14">
        <f t="shared" ca="1" si="128"/>
        <v>1.00050788</v>
      </c>
      <c r="G309" s="14">
        <f ca="1">(TRUNC(PRODUCT($F$12:$F308),16))</f>
        <v>1.1461041499909701</v>
      </c>
      <c r="H309" s="14">
        <f t="shared" ca="1" si="129"/>
        <v>1.1397207014746999</v>
      </c>
      <c r="I309" s="14">
        <f t="shared" ca="1" si="130"/>
        <v>1.00560089</v>
      </c>
      <c r="J309" s="13">
        <f t="shared" si="143"/>
        <v>4.4499999999999998E-2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1.0019022879999999</v>
      </c>
      <c r="O309" s="12">
        <f t="shared" ca="1" si="135"/>
        <v>1.007513833</v>
      </c>
      <c r="P309" s="17">
        <f t="shared" si="136"/>
        <v>0</v>
      </c>
      <c r="Q309" s="14">
        <f t="shared" ca="1" si="137"/>
        <v>108199.1952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14518075.6368</v>
      </c>
      <c r="C310" s="7">
        <f t="shared" si="127"/>
        <v>14400000</v>
      </c>
      <c r="D310" s="96">
        <f t="shared" si="144"/>
        <v>44963</v>
      </c>
      <c r="E310" s="94">
        <f ca="1">IF(D310&lt;$B$1,VLOOKUP(D310,[1]DI!$A$4:$B$15000,2,FALSE),0)</f>
        <v>0.13650000000000001</v>
      </c>
      <c r="F310" s="14">
        <f t="shared" ca="1" si="128"/>
        <v>1.00050788</v>
      </c>
      <c r="G310" s="14">
        <f ca="1">(TRUNC(PRODUCT($F$12:$F309),16))</f>
        <v>1.1466862333666701</v>
      </c>
      <c r="H310" s="14">
        <f t="shared" ca="1" si="129"/>
        <v>1.1397207014746999</v>
      </c>
      <c r="I310" s="14">
        <f t="shared" ca="1" si="130"/>
        <v>1.00611161</v>
      </c>
      <c r="J310" s="13">
        <f t="shared" si="143"/>
        <v>4.4499999999999998E-2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1.0020754030000001</v>
      </c>
      <c r="O310" s="12">
        <f t="shared" ca="1" si="135"/>
        <v>1.008199697</v>
      </c>
      <c r="P310" s="17">
        <f t="shared" si="136"/>
        <v>0</v>
      </c>
      <c r="Q310" s="14">
        <f t="shared" ca="1" si="137"/>
        <v>118075.63679999999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14527958.9616</v>
      </c>
      <c r="C311" s="7">
        <f t="shared" si="127"/>
        <v>14400000</v>
      </c>
      <c r="D311" s="96">
        <f t="shared" si="144"/>
        <v>44964</v>
      </c>
      <c r="E311" s="94">
        <f ca="1">IF(D311&lt;$B$1,VLOOKUP(D311,[1]DI!$A$4:$B$15000,2,FALSE),0)</f>
        <v>0.13650000000000001</v>
      </c>
      <c r="F311" s="14">
        <f t="shared" ca="1" si="128"/>
        <v>1.00050788</v>
      </c>
      <c r="G311" s="14">
        <f ca="1">(TRUNC(PRODUCT($F$12:$F310),16))</f>
        <v>1.14726861237087</v>
      </c>
      <c r="H311" s="14">
        <f t="shared" ca="1" si="129"/>
        <v>1.1397207014746999</v>
      </c>
      <c r="I311" s="14">
        <f t="shared" ca="1" si="130"/>
        <v>1.0066226</v>
      </c>
      <c r="J311" s="13">
        <f t="shared" si="143"/>
        <v>4.4499999999999998E-2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1.0022485480000001</v>
      </c>
      <c r="O311" s="12">
        <f t="shared" ca="1" si="135"/>
        <v>1.0088860390000001</v>
      </c>
      <c r="P311" s="17">
        <f t="shared" si="136"/>
        <v>0</v>
      </c>
      <c r="Q311" s="14">
        <f t="shared" ca="1" si="137"/>
        <v>127958.9616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14537848.8672</v>
      </c>
      <c r="C312" s="7">
        <f t="shared" si="127"/>
        <v>14400000</v>
      </c>
      <c r="D312" s="96">
        <f t="shared" si="144"/>
        <v>44965</v>
      </c>
      <c r="E312" s="94">
        <f ca="1">IF(D312&lt;$B$1,VLOOKUP(D312,[1]DI!$A$4:$B$15000,2,FALSE),0)</f>
        <v>0.13650000000000001</v>
      </c>
      <c r="F312" s="14">
        <f t="shared" ca="1" si="128"/>
        <v>1.00050788</v>
      </c>
      <c r="G312" s="14">
        <f ca="1">(TRUNC(PRODUCT($F$12:$F311),16))</f>
        <v>1.1478512871537201</v>
      </c>
      <c r="H312" s="14">
        <f t="shared" ca="1" si="129"/>
        <v>1.1397207014746999</v>
      </c>
      <c r="I312" s="14">
        <f t="shared" ca="1" si="130"/>
        <v>1.0071338400000001</v>
      </c>
      <c r="J312" s="13">
        <f t="shared" si="143"/>
        <v>4.4499999999999998E-2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1.002421722</v>
      </c>
      <c r="O312" s="12">
        <f t="shared" ca="1" si="135"/>
        <v>1.009572838</v>
      </c>
      <c r="P312" s="17">
        <f t="shared" si="136"/>
        <v>0</v>
      </c>
      <c r="Q312" s="14">
        <f t="shared" ca="1" si="137"/>
        <v>137848.86720000001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14547745.5264</v>
      </c>
      <c r="C313" s="7">
        <f t="shared" si="127"/>
        <v>14400000</v>
      </c>
      <c r="D313" s="96">
        <f t="shared" si="144"/>
        <v>44966</v>
      </c>
      <c r="E313" s="94">
        <f ca="1">IF(D313&lt;$B$1,VLOOKUP(D313,[1]DI!$A$4:$B$15000,2,FALSE),0)</f>
        <v>0.13650000000000001</v>
      </c>
      <c r="F313" s="14">
        <f t="shared" ca="1" si="128"/>
        <v>1.00050788</v>
      </c>
      <c r="G313" s="14">
        <f ca="1">(TRUNC(PRODUCT($F$12:$F312),16))</f>
        <v>1.1484342578654401</v>
      </c>
      <c r="H313" s="14">
        <f t="shared" ca="1" si="129"/>
        <v>1.1397207014746999</v>
      </c>
      <c r="I313" s="14">
        <f t="shared" ca="1" si="130"/>
        <v>1.0076453400000001</v>
      </c>
      <c r="J313" s="13">
        <f t="shared" si="143"/>
        <v>4.4499999999999998E-2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1.0025949270000001</v>
      </c>
      <c r="O313" s="12">
        <f t="shared" ca="1" si="135"/>
        <v>1.010260106</v>
      </c>
      <c r="P313" s="17">
        <f t="shared" si="136"/>
        <v>0</v>
      </c>
      <c r="Q313" s="14">
        <f t="shared" ca="1" si="137"/>
        <v>147745.5264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14557649.054400001</v>
      </c>
      <c r="C314" s="7">
        <f t="shared" si="127"/>
        <v>14400000</v>
      </c>
      <c r="D314" s="96">
        <f t="shared" si="144"/>
        <v>44967</v>
      </c>
      <c r="E314" s="94">
        <f ca="1">IF(D314&lt;$B$1,VLOOKUP(D314,[1]DI!$A$4:$B$15000,2,FALSE),0)</f>
        <v>0.13650000000000001</v>
      </c>
      <c r="F314" s="14">
        <f t="shared" ca="1" si="128"/>
        <v>1.00050788</v>
      </c>
      <c r="G314" s="14">
        <f ca="1">(TRUNC(PRODUCT($F$12:$F313),16))</f>
        <v>1.1490175246563299</v>
      </c>
      <c r="H314" s="14">
        <f t="shared" ca="1" si="129"/>
        <v>1.1397207014746999</v>
      </c>
      <c r="I314" s="14">
        <f t="shared" ca="1" si="130"/>
        <v>1.00815711</v>
      </c>
      <c r="J314" s="13">
        <f t="shared" si="143"/>
        <v>4.4499999999999998E-2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1.0027681610000001</v>
      </c>
      <c r="O314" s="12">
        <f t="shared" ca="1" si="135"/>
        <v>1.0109478510000001</v>
      </c>
      <c r="P314" s="17">
        <f t="shared" si="136"/>
        <v>0</v>
      </c>
      <c r="Q314" s="14">
        <f t="shared" ca="1" si="137"/>
        <v>157649.05439999999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14567559.192</v>
      </c>
      <c r="C315" s="7">
        <f t="shared" si="127"/>
        <v>14400000</v>
      </c>
      <c r="D315" s="96">
        <f t="shared" si="144"/>
        <v>44970</v>
      </c>
      <c r="E315" s="94">
        <f ca="1">IF(D315&lt;$B$1,VLOOKUP(D315,[1]DI!$A$4:$B$15000,2,FALSE),0)</f>
        <v>0.13650000000000001</v>
      </c>
      <c r="F315" s="14">
        <f t="shared" ca="1" si="128"/>
        <v>1.00050788</v>
      </c>
      <c r="G315" s="14">
        <f ca="1">(TRUNC(PRODUCT($F$12:$F314),16))</f>
        <v>1.14960108767675</v>
      </c>
      <c r="H315" s="14">
        <f t="shared" ca="1" si="129"/>
        <v>1.1397207014746999</v>
      </c>
      <c r="I315" s="14">
        <f t="shared" ca="1" si="130"/>
        <v>1.0086691299999999</v>
      </c>
      <c r="J315" s="13">
        <f t="shared" si="143"/>
        <v>4.4499999999999998E-2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1.0029414249999999</v>
      </c>
      <c r="O315" s="12">
        <f t="shared" ca="1" si="135"/>
        <v>1.0116360550000001</v>
      </c>
      <c r="P315" s="17">
        <f t="shared" si="136"/>
        <v>0</v>
      </c>
      <c r="Q315" s="14">
        <f t="shared" ca="1" si="137"/>
        <v>167559.19200000001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14577476.0688</v>
      </c>
      <c r="C316" s="7">
        <f t="shared" si="127"/>
        <v>14400000</v>
      </c>
      <c r="D316" s="96">
        <f t="shared" si="144"/>
        <v>44971</v>
      </c>
      <c r="E316" s="94">
        <f ca="1">IF(D316&lt;$B$1,VLOOKUP(D316,[1]DI!$A$4:$B$15000,2,FALSE),0)</f>
        <v>0.13650000000000001</v>
      </c>
      <c r="F316" s="14">
        <f t="shared" ca="1" si="128"/>
        <v>1.00050788</v>
      </c>
      <c r="G316" s="14">
        <f ca="1">(TRUNC(PRODUCT($F$12:$F315),16))</f>
        <v>1.1501849470771599</v>
      </c>
      <c r="H316" s="14">
        <f t="shared" ca="1" si="129"/>
        <v>1.1397207014746999</v>
      </c>
      <c r="I316" s="14">
        <f t="shared" ca="1" si="130"/>
        <v>1.0091814100000001</v>
      </c>
      <c r="J316" s="13">
        <f t="shared" si="143"/>
        <v>4.4499999999999998E-2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1.003114719</v>
      </c>
      <c r="O316" s="12">
        <f t="shared" ca="1" si="135"/>
        <v>1.012324727</v>
      </c>
      <c r="P316" s="17">
        <f t="shared" si="136"/>
        <v>0</v>
      </c>
      <c r="Q316" s="14">
        <f t="shared" ca="1" si="137"/>
        <v>177476.06880000001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14587399.8432</v>
      </c>
      <c r="C317" s="7">
        <f t="shared" si="127"/>
        <v>14400000</v>
      </c>
      <c r="D317" s="96">
        <f t="shared" si="144"/>
        <v>44972</v>
      </c>
      <c r="E317" s="94">
        <f ca="1">IF(D317&lt;$B$1,VLOOKUP(D317,[1]DI!$A$4:$B$15000,2,FALSE),0)</f>
        <v>0.13650000000000001</v>
      </c>
      <c r="F317" s="14">
        <f t="shared" ca="1" si="128"/>
        <v>1.00050788</v>
      </c>
      <c r="G317" s="14">
        <f ca="1">(TRUNC(PRODUCT($F$12:$F316),16))</f>
        <v>1.15076910300808</v>
      </c>
      <c r="H317" s="14">
        <f t="shared" ca="1" si="129"/>
        <v>1.1397207014746999</v>
      </c>
      <c r="I317" s="14">
        <f t="shared" ca="1" si="130"/>
        <v>1.0096939599999999</v>
      </c>
      <c r="J317" s="13">
        <f t="shared" si="143"/>
        <v>4.4499999999999998E-2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1.003288044</v>
      </c>
      <c r="O317" s="12">
        <f t="shared" ca="1" si="135"/>
        <v>1.013013878</v>
      </c>
      <c r="P317" s="17">
        <f t="shared" si="136"/>
        <v>0</v>
      </c>
      <c r="Q317" s="14">
        <f t="shared" ca="1" si="137"/>
        <v>187399.8432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14597330.2272</v>
      </c>
      <c r="C318" s="7">
        <f t="shared" si="127"/>
        <v>14400000</v>
      </c>
      <c r="D318" s="96">
        <f t="shared" si="144"/>
        <v>44973</v>
      </c>
      <c r="E318" s="94">
        <f ca="1">IF(D318&lt;$B$1,VLOOKUP(D318,[1]DI!$A$4:$B$15000,2,FALSE),0)</f>
        <v>0.13650000000000001</v>
      </c>
      <c r="F318" s="14">
        <f t="shared" ca="1" si="128"/>
        <v>1.00050788</v>
      </c>
      <c r="G318" s="14">
        <f ca="1">(TRUNC(PRODUCT($F$12:$F317),16))</f>
        <v>1.15135355562011</v>
      </c>
      <c r="H318" s="14">
        <f t="shared" ca="1" si="129"/>
        <v>1.1397207014746999</v>
      </c>
      <c r="I318" s="14">
        <f t="shared" ca="1" si="130"/>
        <v>1.01020676</v>
      </c>
      <c r="J318" s="13">
        <f t="shared" si="143"/>
        <v>4.4499999999999998E-2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1.003461398</v>
      </c>
      <c r="O318" s="12">
        <f t="shared" ca="1" si="135"/>
        <v>1.013703488</v>
      </c>
      <c r="P318" s="17">
        <f t="shared" si="136"/>
        <v>0</v>
      </c>
      <c r="Q318" s="14">
        <f t="shared" ca="1" si="137"/>
        <v>197330.22719999999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14607267.350400001</v>
      </c>
      <c r="C319" s="7">
        <f t="shared" si="127"/>
        <v>14400000</v>
      </c>
      <c r="D319" s="96">
        <f t="shared" si="144"/>
        <v>44974</v>
      </c>
      <c r="E319" s="94">
        <f ca="1">IF(D319&lt;$B$1,VLOOKUP(D319,[1]DI!$A$4:$B$15000,2,FALSE),0)</f>
        <v>0.13650000000000001</v>
      </c>
      <c r="F319" s="14">
        <f t="shared" ca="1" si="128"/>
        <v>1.00050788</v>
      </c>
      <c r="G319" s="14">
        <f ca="1">(TRUNC(PRODUCT($F$12:$F318),16))</f>
        <v>1.15193830506394</v>
      </c>
      <c r="H319" s="14">
        <f t="shared" ca="1" si="129"/>
        <v>1.1397207014746999</v>
      </c>
      <c r="I319" s="14">
        <f t="shared" ca="1" si="130"/>
        <v>1.01071982</v>
      </c>
      <c r="J319" s="13">
        <f t="shared" si="143"/>
        <v>4.4499999999999998E-2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1.003634782</v>
      </c>
      <c r="O319" s="12">
        <f t="shared" ca="1" si="135"/>
        <v>1.0143935660000001</v>
      </c>
      <c r="P319" s="17">
        <f t="shared" si="136"/>
        <v>15</v>
      </c>
      <c r="Q319" s="14">
        <f t="shared" ca="1" si="137"/>
        <v>207267.3504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14409802.8576</v>
      </c>
      <c r="C320" s="7">
        <f t="shared" si="127"/>
        <v>14400000</v>
      </c>
      <c r="D320" s="96">
        <f t="shared" si="144"/>
        <v>44979</v>
      </c>
      <c r="E320" s="94">
        <f ca="1">IF(D320&lt;$B$1,VLOOKUP(D320,[1]DI!$A$4:$B$15000,2,FALSE),0)</f>
        <v>0.13650000000000001</v>
      </c>
      <c r="F320" s="14">
        <f t="shared" ca="1" si="128"/>
        <v>1.00050788</v>
      </c>
      <c r="G320" s="14">
        <f ca="1">(TRUNC(PRODUCT($F$12:$F319),16))</f>
        <v>1.1525233514903199</v>
      </c>
      <c r="H320" s="14">
        <f t="shared" ca="1" si="129"/>
        <v>1.15193830506394</v>
      </c>
      <c r="I320" s="14">
        <f t="shared" ca="1" si="130"/>
        <v>1.00050788</v>
      </c>
      <c r="J320" s="13">
        <f t="shared" si="143"/>
        <v>4.4499999999999998E-2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1.000172786</v>
      </c>
      <c r="O320" s="12">
        <f t="shared" ca="1" si="135"/>
        <v>1.000680754</v>
      </c>
      <c r="P320" s="17">
        <f t="shared" si="136"/>
        <v>0</v>
      </c>
      <c r="Q320" s="14">
        <f t="shared" ca="1" si="137"/>
        <v>9802.8575999999994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5">IF(A321&lt;=TODAY(),C321+Q321,IF(AND(A321&gt;TODAY(),A321&lt;=$B$1),IF(VLOOKUP(TODAY(),$A$10:$E$5000,4,FALSE)=0,"n.d",C321+Q321),"n.d"))</f>
        <v>14419612.4112</v>
      </c>
      <c r="C321" s="7">
        <f t="shared" ref="C321:C384" si="146">(C320-S320)</f>
        <v>14400000</v>
      </c>
      <c r="D321" s="96">
        <f t="shared" si="144"/>
        <v>44980</v>
      </c>
      <c r="E321" s="94">
        <f ca="1">IF(D321&lt;$B$1,VLOOKUP(D321,[1]DI!$A$4:$B$15000,2,FALSE),0)</f>
        <v>0.13650000000000001</v>
      </c>
      <c r="F321" s="14">
        <f t="shared" ref="F321:F384" ca="1" si="147">ROUND(((1+E321)^(1/252)),8)</f>
        <v>1.00050788</v>
      </c>
      <c r="G321" s="14">
        <f ca="1">(TRUNC(PRODUCT($F$12:$F320),16))</f>
        <v>1.15310869505007</v>
      </c>
      <c r="H321" s="14">
        <f t="shared" ref="H321:H384" ca="1" si="148">IF(P320&gt;0,G320,H320)</f>
        <v>1.15193830506394</v>
      </c>
      <c r="I321" s="14">
        <f t="shared" ref="I321:I384" ca="1" si="149">ROUND(G321/H321,8)</f>
        <v>1.00101602</v>
      </c>
      <c r="J321" s="13">
        <f t="shared" si="143"/>
        <v>4.4499999999999998E-2</v>
      </c>
      <c r="K321" s="33">
        <f t="shared" ref="K321:K384" si="150">IF(P320&gt;0,VLOOKUP(P320,W$12:AG$150,2),K320)</f>
        <v>44979</v>
      </c>
      <c r="L321" s="2">
        <f t="shared" ref="L321:L384" si="151">IF(A321&gt;K321,IF(NETWORKDAYS(K321,A321,$W$160:$W$544)-1=0,1,NETWORKDAYS(K321,A321,$W$160:$W$544)-1),0)</f>
        <v>2</v>
      </c>
      <c r="M321" s="17">
        <f t="shared" ref="M321:M384" si="152">IF(AND(L321=1,L320=1),1,IF(L321&gt;0,IF(L321=L320,L321+1,L321),0))</f>
        <v>2</v>
      </c>
      <c r="N321" s="12">
        <f t="shared" ref="N321:N384" si="153">ROUND((J321+1)^(M321/252),9)</f>
        <v>1.0003456019999999</v>
      </c>
      <c r="O321" s="12">
        <f t="shared" ref="O321:O384" ca="1" si="154">ROUND(I321*N321,9)</f>
        <v>1.0013619730000001</v>
      </c>
      <c r="P321" s="17">
        <f t="shared" ref="P321:P384" si="155">IF(VLOOKUP(A321,X$12:AE$150,8)=VLOOKUP(A320,X$12:AE$150,8),0,VLOOKUP(A321,X$12:AE$150,8))</f>
        <v>0</v>
      </c>
      <c r="Q321" s="14">
        <f t="shared" ref="Q321:Q384" ca="1" si="156">TRUNC(((O321-1)*C321),8)</f>
        <v>19612.411199999999</v>
      </c>
      <c r="R321" s="21">
        <f t="shared" si="141"/>
        <v>0</v>
      </c>
      <c r="S321" s="14">
        <f t="shared" ref="S321:S384" si="157">IF(R321&gt;0,TRUNC(R321*C321,8),0)</f>
        <v>0</v>
      </c>
      <c r="T321" s="4" t="str">
        <f t="shared" ref="T321:T384" si="158">IF(P320&gt;0,VLOOKUP(P320,W$12:AG$150,10),T320)</f>
        <v>J=</v>
      </c>
      <c r="U321" s="33">
        <f t="shared" ref="U321:U384" si="159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5"/>
        <v>14429428.516799999</v>
      </c>
      <c r="C322" s="7">
        <f t="shared" si="146"/>
        <v>14400000</v>
      </c>
      <c r="D322" s="96">
        <f t="shared" si="144"/>
        <v>44981</v>
      </c>
      <c r="E322" s="94">
        <f ca="1">IF(D322&lt;$B$1,VLOOKUP(D322,[1]DI!$A$4:$B$15000,2,FALSE),0)</f>
        <v>0.13650000000000001</v>
      </c>
      <c r="F322" s="14">
        <f t="shared" ca="1" si="147"/>
        <v>1.00050788</v>
      </c>
      <c r="G322" s="14">
        <f ca="1">(TRUNC(PRODUCT($F$12:$F321),16))</f>
        <v>1.1536943358941201</v>
      </c>
      <c r="H322" s="14">
        <f t="shared" ca="1" si="148"/>
        <v>1.15193830506394</v>
      </c>
      <c r="I322" s="14">
        <f t="shared" ca="1" si="149"/>
        <v>1.00152441</v>
      </c>
      <c r="J322" s="13">
        <f t="shared" si="143"/>
        <v>4.4499999999999998E-2</v>
      </c>
      <c r="K322" s="33">
        <f t="shared" si="150"/>
        <v>44979</v>
      </c>
      <c r="L322" s="2">
        <f t="shared" si="151"/>
        <v>3</v>
      </c>
      <c r="M322" s="17">
        <f t="shared" si="152"/>
        <v>3</v>
      </c>
      <c r="N322" s="12">
        <f t="shared" si="153"/>
        <v>1.0005184469999999</v>
      </c>
      <c r="O322" s="12">
        <f t="shared" ca="1" si="154"/>
        <v>1.002043647</v>
      </c>
      <c r="P322" s="17">
        <f t="shared" si="155"/>
        <v>0</v>
      </c>
      <c r="Q322" s="14">
        <f t="shared" ca="1" si="156"/>
        <v>29428.516800000001</v>
      </c>
      <c r="R322" s="21">
        <f t="shared" si="141"/>
        <v>0</v>
      </c>
      <c r="S322" s="14">
        <f t="shared" si="157"/>
        <v>0</v>
      </c>
      <c r="T322" s="4" t="str">
        <f t="shared" si="158"/>
        <v>J=</v>
      </c>
      <c r="U322" s="33">
        <f t="shared" si="159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5"/>
        <v>14439251.5056</v>
      </c>
      <c r="C323" s="7">
        <f t="shared" si="146"/>
        <v>14400000</v>
      </c>
      <c r="D323" s="96">
        <f t="shared" si="144"/>
        <v>44984</v>
      </c>
      <c r="E323" s="94">
        <f ca="1">IF(D323&lt;$B$1,VLOOKUP(D323,[1]DI!$A$4:$B$15000,2,FALSE),0)</f>
        <v>0.13650000000000001</v>
      </c>
      <c r="F323" s="14">
        <f t="shared" ca="1" si="147"/>
        <v>1.00050788</v>
      </c>
      <c r="G323" s="14">
        <f ca="1">(TRUNC(PRODUCT($F$12:$F322),16))</f>
        <v>1.1542802741734299</v>
      </c>
      <c r="H323" s="14">
        <f t="shared" ca="1" si="148"/>
        <v>1.15193830506394</v>
      </c>
      <c r="I323" s="14">
        <f t="shared" ca="1" si="149"/>
        <v>1.00203307</v>
      </c>
      <c r="J323" s="13">
        <f t="shared" si="143"/>
        <v>4.4499999999999998E-2</v>
      </c>
      <c r="K323" s="33">
        <f t="shared" si="150"/>
        <v>44979</v>
      </c>
      <c r="L323" s="2">
        <f t="shared" si="151"/>
        <v>4</v>
      </c>
      <c r="M323" s="17">
        <f t="shared" si="152"/>
        <v>4</v>
      </c>
      <c r="N323" s="12">
        <f t="shared" si="153"/>
        <v>1.0006913230000001</v>
      </c>
      <c r="O323" s="12">
        <f t="shared" ca="1" si="154"/>
        <v>1.002725799</v>
      </c>
      <c r="P323" s="17">
        <f t="shared" si="155"/>
        <v>0</v>
      </c>
      <c r="Q323" s="14">
        <f t="shared" ca="1" si="156"/>
        <v>39251.505599999997</v>
      </c>
      <c r="R323" s="21">
        <f t="shared" si="141"/>
        <v>0</v>
      </c>
      <c r="S323" s="14">
        <f t="shared" si="157"/>
        <v>0</v>
      </c>
      <c r="T323" s="4" t="str">
        <f t="shared" si="158"/>
        <v>J=</v>
      </c>
      <c r="U323" s="33">
        <f t="shared" si="159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5"/>
        <v>14449081.032</v>
      </c>
      <c r="C324" s="7">
        <f t="shared" si="146"/>
        <v>14400000</v>
      </c>
      <c r="D324" s="96">
        <f t="shared" si="144"/>
        <v>44985</v>
      </c>
      <c r="E324" s="94">
        <f ca="1">IF(D324&lt;$B$1,VLOOKUP(D324,[1]DI!$A$4:$B$15000,2,FALSE),0)</f>
        <v>0.13650000000000001</v>
      </c>
      <c r="F324" s="14">
        <f t="shared" ca="1" si="147"/>
        <v>1.00050788</v>
      </c>
      <c r="G324" s="14">
        <f ca="1">(TRUNC(PRODUCT($F$12:$F323),16))</f>
        <v>1.15486651003908</v>
      </c>
      <c r="H324" s="14">
        <f t="shared" ca="1" si="148"/>
        <v>1.15193830506394</v>
      </c>
      <c r="I324" s="14">
        <f t="shared" ca="1" si="149"/>
        <v>1.0025419799999999</v>
      </c>
      <c r="J324" s="13">
        <f t="shared" si="143"/>
        <v>4.4499999999999998E-2</v>
      </c>
      <c r="K324" s="33">
        <f t="shared" si="150"/>
        <v>44979</v>
      </c>
      <c r="L324" s="2">
        <f t="shared" si="151"/>
        <v>5</v>
      </c>
      <c r="M324" s="17">
        <f t="shared" si="152"/>
        <v>5</v>
      </c>
      <c r="N324" s="12">
        <f t="shared" si="153"/>
        <v>1.000864228</v>
      </c>
      <c r="O324" s="12">
        <f t="shared" ca="1" si="154"/>
        <v>1.0034084050000001</v>
      </c>
      <c r="P324" s="17">
        <f t="shared" si="155"/>
        <v>0</v>
      </c>
      <c r="Q324" s="14">
        <f t="shared" ca="1" si="156"/>
        <v>49081.031999999999</v>
      </c>
      <c r="R324" s="21">
        <f t="shared" si="141"/>
        <v>0</v>
      </c>
      <c r="S324" s="14">
        <f t="shared" si="157"/>
        <v>0</v>
      </c>
      <c r="T324" s="4" t="str">
        <f t="shared" si="158"/>
        <v>J=</v>
      </c>
      <c r="U324" s="33">
        <f t="shared" si="159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5"/>
        <v>14458917.29759999</v>
      </c>
      <c r="C325" s="7">
        <f t="shared" si="146"/>
        <v>14400000</v>
      </c>
      <c r="D325" s="96">
        <f t="shared" si="144"/>
        <v>44986</v>
      </c>
      <c r="E325" s="94">
        <f ca="1">IF(D325&lt;$B$1,VLOOKUP(D325,[1]DI!$A$4:$B$15000,2,FALSE),0)</f>
        <v>0.13650000000000001</v>
      </c>
      <c r="F325" s="14">
        <f t="shared" ca="1" si="147"/>
        <v>1.00050788</v>
      </c>
      <c r="G325" s="14">
        <f ca="1">(TRUNC(PRODUCT($F$12:$F324),16))</f>
        <v>1.1554530436421999</v>
      </c>
      <c r="H325" s="14">
        <f t="shared" ca="1" si="148"/>
        <v>1.15193830506394</v>
      </c>
      <c r="I325" s="14">
        <f t="shared" ca="1" si="149"/>
        <v>1.0030511499999999</v>
      </c>
      <c r="J325" s="13">
        <f t="shared" si="143"/>
        <v>4.4499999999999998E-2</v>
      </c>
      <c r="K325" s="33">
        <f t="shared" si="150"/>
        <v>44979</v>
      </c>
      <c r="L325" s="2">
        <f t="shared" si="151"/>
        <v>6</v>
      </c>
      <c r="M325" s="17">
        <f t="shared" si="152"/>
        <v>6</v>
      </c>
      <c r="N325" s="12">
        <f t="shared" si="153"/>
        <v>1.001037164</v>
      </c>
      <c r="O325" s="12">
        <f t="shared" ca="1" si="154"/>
        <v>1.004091479</v>
      </c>
      <c r="P325" s="17">
        <f t="shared" si="155"/>
        <v>0</v>
      </c>
      <c r="Q325" s="14">
        <f t="shared" ca="1" si="156"/>
        <v>58917.297599990001</v>
      </c>
      <c r="R325" s="21">
        <f t="shared" si="141"/>
        <v>0</v>
      </c>
      <c r="S325" s="14">
        <f t="shared" si="157"/>
        <v>0</v>
      </c>
      <c r="T325" s="4" t="str">
        <f t="shared" si="158"/>
        <v>J=</v>
      </c>
      <c r="U325" s="33">
        <f t="shared" si="159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5"/>
        <v>14468760.25919999</v>
      </c>
      <c r="C326" s="7">
        <f t="shared" si="146"/>
        <v>14400000</v>
      </c>
      <c r="D326" s="96">
        <f t="shared" si="144"/>
        <v>44987</v>
      </c>
      <c r="E326" s="94">
        <f ca="1">IF(D326&lt;$B$1,VLOOKUP(D326,[1]DI!$A$4:$B$15000,2,FALSE),0)</f>
        <v>0.13650000000000001</v>
      </c>
      <c r="F326" s="14">
        <f t="shared" ca="1" si="147"/>
        <v>1.00050788</v>
      </c>
      <c r="G326" s="14">
        <f ca="1">(TRUNC(PRODUCT($F$12:$F325),16))</f>
        <v>1.156039875134</v>
      </c>
      <c r="H326" s="14">
        <f t="shared" ca="1" si="148"/>
        <v>1.15193830506394</v>
      </c>
      <c r="I326" s="14">
        <f t="shared" ca="1" si="149"/>
        <v>1.00356058</v>
      </c>
      <c r="J326" s="13">
        <f t="shared" si="143"/>
        <v>4.4499999999999998E-2</v>
      </c>
      <c r="K326" s="33">
        <f t="shared" si="150"/>
        <v>44979</v>
      </c>
      <c r="L326" s="2">
        <f t="shared" si="151"/>
        <v>7</v>
      </c>
      <c r="M326" s="17">
        <f t="shared" si="152"/>
        <v>7</v>
      </c>
      <c r="N326" s="12">
        <f t="shared" si="153"/>
        <v>1.0012101289999999</v>
      </c>
      <c r="O326" s="12">
        <f t="shared" ca="1" si="154"/>
        <v>1.0047750179999999</v>
      </c>
      <c r="P326" s="17">
        <f t="shared" si="155"/>
        <v>0</v>
      </c>
      <c r="Q326" s="14">
        <f t="shared" ca="1" si="156"/>
        <v>68760.259199990003</v>
      </c>
      <c r="R326" s="21">
        <f t="shared" si="141"/>
        <v>0</v>
      </c>
      <c r="S326" s="14">
        <f t="shared" si="157"/>
        <v>0</v>
      </c>
      <c r="T326" s="4" t="str">
        <f t="shared" si="158"/>
        <v>J=</v>
      </c>
      <c r="U326" s="33">
        <f t="shared" si="159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5"/>
        <v>14478609.945599999</v>
      </c>
      <c r="C327" s="7">
        <f t="shared" si="146"/>
        <v>14400000</v>
      </c>
      <c r="D327" s="96">
        <f t="shared" si="144"/>
        <v>44988</v>
      </c>
      <c r="E327" s="94">
        <f ca="1">IF(D327&lt;$B$1,VLOOKUP(D327,[1]DI!$A$4:$B$15000,2,FALSE),0)</f>
        <v>0.13650000000000001</v>
      </c>
      <c r="F327" s="14">
        <f t="shared" ca="1" si="147"/>
        <v>1.00050788</v>
      </c>
      <c r="G327" s="14">
        <f ca="1">(TRUNC(PRODUCT($F$12:$F326),16))</f>
        <v>1.1566270046657801</v>
      </c>
      <c r="H327" s="14">
        <f t="shared" ca="1" si="148"/>
        <v>1.15193830506394</v>
      </c>
      <c r="I327" s="14">
        <f t="shared" ca="1" si="149"/>
        <v>1.0040702699999999</v>
      </c>
      <c r="J327" s="13">
        <f t="shared" si="143"/>
        <v>4.4499999999999998E-2</v>
      </c>
      <c r="K327" s="33">
        <f t="shared" si="150"/>
        <v>44979</v>
      </c>
      <c r="L327" s="2">
        <f t="shared" si="151"/>
        <v>8</v>
      </c>
      <c r="M327" s="17">
        <f t="shared" si="152"/>
        <v>8</v>
      </c>
      <c r="N327" s="12">
        <f t="shared" si="153"/>
        <v>1.001383124</v>
      </c>
      <c r="O327" s="12">
        <f t="shared" ca="1" si="154"/>
        <v>1.0054590240000001</v>
      </c>
      <c r="P327" s="17">
        <f t="shared" si="155"/>
        <v>0</v>
      </c>
      <c r="Q327" s="14">
        <f t="shared" ca="1" si="156"/>
        <v>78609.945600000006</v>
      </c>
      <c r="R327" s="21">
        <f t="shared" si="141"/>
        <v>0</v>
      </c>
      <c r="S327" s="14">
        <f t="shared" si="157"/>
        <v>0</v>
      </c>
      <c r="T327" s="4" t="str">
        <f t="shared" si="158"/>
        <v>J=</v>
      </c>
      <c r="U327" s="33">
        <f t="shared" si="159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5"/>
        <v>14488466.356799999</v>
      </c>
      <c r="C328" s="7">
        <f t="shared" si="146"/>
        <v>14400000</v>
      </c>
      <c r="D328" s="96">
        <f t="shared" si="144"/>
        <v>44991</v>
      </c>
      <c r="E328" s="94">
        <f ca="1">IF(D328&lt;$B$1,VLOOKUP(D328,[1]DI!$A$4:$B$15000,2,FALSE),0)</f>
        <v>0.13650000000000001</v>
      </c>
      <c r="F328" s="14">
        <f t="shared" ca="1" si="147"/>
        <v>1.00050788</v>
      </c>
      <c r="G328" s="14">
        <f ca="1">(TRUNC(PRODUCT($F$12:$F327),16))</f>
        <v>1.15721443238891</v>
      </c>
      <c r="H328" s="14">
        <f t="shared" ca="1" si="148"/>
        <v>1.15193830506394</v>
      </c>
      <c r="I328" s="14">
        <f t="shared" ca="1" si="149"/>
        <v>1.00458022</v>
      </c>
      <c r="J328" s="13">
        <f t="shared" si="143"/>
        <v>4.4499999999999998E-2</v>
      </c>
      <c r="K328" s="33">
        <f t="shared" si="150"/>
        <v>44979</v>
      </c>
      <c r="L328" s="2">
        <f t="shared" si="151"/>
        <v>9</v>
      </c>
      <c r="M328" s="17">
        <f t="shared" si="152"/>
        <v>9</v>
      </c>
      <c r="N328" s="12">
        <f t="shared" si="153"/>
        <v>1.001556149</v>
      </c>
      <c r="O328" s="12">
        <f t="shared" ca="1" si="154"/>
        <v>1.0061434970000001</v>
      </c>
      <c r="P328" s="17">
        <f t="shared" si="155"/>
        <v>0</v>
      </c>
      <c r="Q328" s="14">
        <f t="shared" ca="1" si="156"/>
        <v>88466.356799999994</v>
      </c>
      <c r="R328" s="21">
        <f t="shared" si="141"/>
        <v>0</v>
      </c>
      <c r="S328" s="14">
        <f t="shared" si="157"/>
        <v>0</v>
      </c>
      <c r="T328" s="4" t="str">
        <f t="shared" si="158"/>
        <v>J=</v>
      </c>
      <c r="U328" s="33">
        <f t="shared" si="159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5"/>
        <v>14498329.3344</v>
      </c>
      <c r="C329" s="7">
        <f t="shared" si="146"/>
        <v>14400000</v>
      </c>
      <c r="D329" s="96">
        <f t="shared" si="144"/>
        <v>44992</v>
      </c>
      <c r="E329" s="94">
        <f ca="1">IF(D329&lt;$B$1,VLOOKUP(D329,[1]DI!$A$4:$B$15000,2,FALSE),0)</f>
        <v>0.13650000000000001</v>
      </c>
      <c r="F329" s="14">
        <f t="shared" ca="1" si="147"/>
        <v>1.00050788</v>
      </c>
      <c r="G329" s="14">
        <f ca="1">(TRUNC(PRODUCT($F$12:$F328),16))</f>
        <v>1.1578021584548299</v>
      </c>
      <c r="H329" s="14">
        <f t="shared" ca="1" si="148"/>
        <v>1.15193830506394</v>
      </c>
      <c r="I329" s="14">
        <f t="shared" ca="1" si="149"/>
        <v>1.0050904199999999</v>
      </c>
      <c r="J329" s="13">
        <f t="shared" si="143"/>
        <v>4.4499999999999998E-2</v>
      </c>
      <c r="K329" s="33">
        <f t="shared" si="150"/>
        <v>44979</v>
      </c>
      <c r="L329" s="2">
        <f t="shared" si="151"/>
        <v>10</v>
      </c>
      <c r="M329" s="17">
        <f t="shared" si="152"/>
        <v>10</v>
      </c>
      <c r="N329" s="12">
        <f t="shared" si="153"/>
        <v>1.0017292040000001</v>
      </c>
      <c r="O329" s="12">
        <f t="shared" ca="1" si="154"/>
        <v>1.006828426</v>
      </c>
      <c r="P329" s="17">
        <f t="shared" si="155"/>
        <v>0</v>
      </c>
      <c r="Q329" s="14">
        <f t="shared" ca="1" si="156"/>
        <v>98329.334400000007</v>
      </c>
      <c r="R329" s="21">
        <f t="shared" si="141"/>
        <v>0</v>
      </c>
      <c r="S329" s="14">
        <f t="shared" si="157"/>
        <v>0</v>
      </c>
      <c r="T329" s="4" t="str">
        <f t="shared" si="158"/>
        <v>J=</v>
      </c>
      <c r="U329" s="33">
        <f t="shared" si="159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5"/>
        <v>14508199.1952</v>
      </c>
      <c r="C330" s="7">
        <f t="shared" si="146"/>
        <v>14400000</v>
      </c>
      <c r="D330" s="96">
        <f t="shared" si="144"/>
        <v>44993</v>
      </c>
      <c r="E330" s="94">
        <f ca="1">IF(D330&lt;$B$1,VLOOKUP(D330,[1]DI!$A$4:$B$15000,2,FALSE),0)</f>
        <v>0.13650000000000001</v>
      </c>
      <c r="F330" s="14">
        <f t="shared" ca="1" si="147"/>
        <v>1.00050788</v>
      </c>
      <c r="G330" s="14">
        <f ca="1">(TRUNC(PRODUCT($F$12:$F329),16))</f>
        <v>1.15839018301507</v>
      </c>
      <c r="H330" s="14">
        <f t="shared" ca="1" si="148"/>
        <v>1.15193830506394</v>
      </c>
      <c r="I330" s="14">
        <f t="shared" ca="1" si="149"/>
        <v>1.00560089</v>
      </c>
      <c r="J330" s="13">
        <f t="shared" si="143"/>
        <v>4.4499999999999998E-2</v>
      </c>
      <c r="K330" s="33">
        <f t="shared" si="150"/>
        <v>44979</v>
      </c>
      <c r="L330" s="2">
        <f t="shared" si="151"/>
        <v>11</v>
      </c>
      <c r="M330" s="17">
        <f t="shared" si="152"/>
        <v>11</v>
      </c>
      <c r="N330" s="12">
        <f t="shared" si="153"/>
        <v>1.0019022879999999</v>
      </c>
      <c r="O330" s="12">
        <f t="shared" ca="1" si="154"/>
        <v>1.007513833</v>
      </c>
      <c r="P330" s="17">
        <f t="shared" si="155"/>
        <v>0</v>
      </c>
      <c r="Q330" s="14">
        <f t="shared" ca="1" si="156"/>
        <v>108199.1952</v>
      </c>
      <c r="R330" s="21">
        <f t="shared" si="141"/>
        <v>0</v>
      </c>
      <c r="S330" s="14">
        <f t="shared" si="157"/>
        <v>0</v>
      </c>
      <c r="T330" s="4" t="str">
        <f t="shared" si="158"/>
        <v>J=</v>
      </c>
      <c r="U330" s="33">
        <f t="shared" si="159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5"/>
        <v>14518075.6368</v>
      </c>
      <c r="C331" s="7">
        <f t="shared" si="146"/>
        <v>14400000</v>
      </c>
      <c r="D331" s="96">
        <f t="shared" si="144"/>
        <v>44994</v>
      </c>
      <c r="E331" s="94">
        <f ca="1">IF(D331&lt;$B$1,VLOOKUP(D331,[1]DI!$A$4:$B$15000,2,FALSE),0)</f>
        <v>0.13650000000000001</v>
      </c>
      <c r="F331" s="14">
        <f t="shared" ca="1" si="147"/>
        <v>1.00050788</v>
      </c>
      <c r="G331" s="14">
        <f ca="1">(TRUNC(PRODUCT($F$12:$F330),16))</f>
        <v>1.1589785062212199</v>
      </c>
      <c r="H331" s="14">
        <f t="shared" ca="1" si="148"/>
        <v>1.15193830506394</v>
      </c>
      <c r="I331" s="14">
        <f t="shared" ca="1" si="149"/>
        <v>1.00611161</v>
      </c>
      <c r="J331" s="13">
        <f t="shared" si="143"/>
        <v>4.4499999999999998E-2</v>
      </c>
      <c r="K331" s="33">
        <f t="shared" si="150"/>
        <v>44979</v>
      </c>
      <c r="L331" s="2">
        <f t="shared" si="151"/>
        <v>12</v>
      </c>
      <c r="M331" s="17">
        <f t="shared" si="152"/>
        <v>12</v>
      </c>
      <c r="N331" s="12">
        <f t="shared" si="153"/>
        <v>1.0020754030000001</v>
      </c>
      <c r="O331" s="12">
        <f t="shared" ca="1" si="154"/>
        <v>1.008199697</v>
      </c>
      <c r="P331" s="17">
        <f t="shared" si="155"/>
        <v>0</v>
      </c>
      <c r="Q331" s="14">
        <f t="shared" ca="1" si="156"/>
        <v>118075.63679999999</v>
      </c>
      <c r="R331" s="21">
        <f t="shared" si="141"/>
        <v>0</v>
      </c>
      <c r="S331" s="14">
        <f t="shared" si="157"/>
        <v>0</v>
      </c>
      <c r="T331" s="4" t="str">
        <f t="shared" si="158"/>
        <v>J=</v>
      </c>
      <c r="U331" s="33">
        <f t="shared" si="159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5"/>
        <v>14527958.9616</v>
      </c>
      <c r="C332" s="7">
        <f t="shared" si="146"/>
        <v>14400000</v>
      </c>
      <c r="D332" s="96">
        <f t="shared" si="144"/>
        <v>44995</v>
      </c>
      <c r="E332" s="94">
        <f ca="1">IF(D332&lt;$B$1,VLOOKUP(D332,[1]DI!$A$4:$B$15000,2,FALSE),0)</f>
        <v>0.13650000000000001</v>
      </c>
      <c r="F332" s="14">
        <f t="shared" ca="1" si="147"/>
        <v>1.00050788</v>
      </c>
      <c r="G332" s="14">
        <f ca="1">(TRUNC(PRODUCT($F$12:$F331),16))</f>
        <v>1.15956712822496</v>
      </c>
      <c r="H332" s="14">
        <f t="shared" ca="1" si="148"/>
        <v>1.15193830506394</v>
      </c>
      <c r="I332" s="14">
        <f t="shared" ca="1" si="149"/>
        <v>1.0066226</v>
      </c>
      <c r="J332" s="13">
        <f t="shared" si="143"/>
        <v>4.4499999999999998E-2</v>
      </c>
      <c r="K332" s="33">
        <f t="shared" si="150"/>
        <v>44979</v>
      </c>
      <c r="L332" s="2">
        <f t="shared" si="151"/>
        <v>13</v>
      </c>
      <c r="M332" s="17">
        <f t="shared" si="152"/>
        <v>13</v>
      </c>
      <c r="N332" s="12">
        <f t="shared" si="153"/>
        <v>1.0022485480000001</v>
      </c>
      <c r="O332" s="12">
        <f t="shared" ca="1" si="154"/>
        <v>1.0088860390000001</v>
      </c>
      <c r="P332" s="17">
        <f t="shared" si="155"/>
        <v>0</v>
      </c>
      <c r="Q332" s="14">
        <f t="shared" ca="1" si="156"/>
        <v>127958.9616</v>
      </c>
      <c r="R332" s="21">
        <f t="shared" ref="R332:R395" si="160">IF($P332&gt;0,VLOOKUP($P332,$W$12:$AC$150,7),0)</f>
        <v>0</v>
      </c>
      <c r="S332" s="14">
        <f t="shared" si="157"/>
        <v>0</v>
      </c>
      <c r="T332" s="4" t="str">
        <f t="shared" si="158"/>
        <v>J=</v>
      </c>
      <c r="U332" s="33">
        <f t="shared" si="159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1">WORKDAY($A332,1,$W$166:$W$544)</f>
        <v>44999</v>
      </c>
      <c r="B333" s="124">
        <f t="shared" ca="1" si="145"/>
        <v>14537848.8672</v>
      </c>
      <c r="C333" s="7">
        <f t="shared" si="146"/>
        <v>14400000</v>
      </c>
      <c r="D333" s="96">
        <f t="shared" si="144"/>
        <v>44998</v>
      </c>
      <c r="E333" s="94">
        <f ca="1">IF(D333&lt;$B$1,VLOOKUP(D333,[1]DI!$A$4:$B$15000,2,FALSE),0)</f>
        <v>0.13650000000000001</v>
      </c>
      <c r="F333" s="14">
        <f t="shared" ca="1" si="147"/>
        <v>1.00050788</v>
      </c>
      <c r="G333" s="14">
        <f ca="1">(TRUNC(PRODUCT($F$12:$F332),16))</f>
        <v>1.16015604917804</v>
      </c>
      <c r="H333" s="14">
        <f t="shared" ca="1" si="148"/>
        <v>1.15193830506394</v>
      </c>
      <c r="I333" s="14">
        <f t="shared" ca="1" si="149"/>
        <v>1.0071338400000001</v>
      </c>
      <c r="J333" s="13">
        <f t="shared" ref="J333:J396" si="162">J332</f>
        <v>4.4499999999999998E-2</v>
      </c>
      <c r="K333" s="33">
        <f t="shared" si="150"/>
        <v>44979</v>
      </c>
      <c r="L333" s="2">
        <f t="shared" si="151"/>
        <v>14</v>
      </c>
      <c r="M333" s="17">
        <f t="shared" si="152"/>
        <v>14</v>
      </c>
      <c r="N333" s="12">
        <f t="shared" si="153"/>
        <v>1.002421722</v>
      </c>
      <c r="O333" s="12">
        <f t="shared" ca="1" si="154"/>
        <v>1.009572838</v>
      </c>
      <c r="P333" s="17">
        <f t="shared" si="155"/>
        <v>0</v>
      </c>
      <c r="Q333" s="14">
        <f t="shared" ca="1" si="156"/>
        <v>137848.86720000001</v>
      </c>
      <c r="R333" s="21">
        <f t="shared" si="160"/>
        <v>0</v>
      </c>
      <c r="S333" s="14">
        <f t="shared" si="157"/>
        <v>0</v>
      </c>
      <c r="T333" s="4" t="str">
        <f t="shared" si="158"/>
        <v>J=</v>
      </c>
      <c r="U333" s="33">
        <f t="shared" si="159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1"/>
        <v>45000</v>
      </c>
      <c r="B334" s="124">
        <f t="shared" ca="1" si="145"/>
        <v>14547745.5264</v>
      </c>
      <c r="C334" s="7">
        <f t="shared" si="146"/>
        <v>14400000</v>
      </c>
      <c r="D334" s="96">
        <f t="shared" si="144"/>
        <v>44999</v>
      </c>
      <c r="E334" s="94">
        <f ca="1">IF(D334&lt;$B$1,VLOOKUP(D334,[1]DI!$A$4:$B$15000,2,FALSE),0)</f>
        <v>0.13650000000000001</v>
      </c>
      <c r="F334" s="14">
        <f t="shared" ca="1" si="147"/>
        <v>1.00050788</v>
      </c>
      <c r="G334" s="14">
        <f ca="1">(TRUNC(PRODUCT($F$12:$F333),16))</f>
        <v>1.1607452692322999</v>
      </c>
      <c r="H334" s="14">
        <f t="shared" ca="1" si="148"/>
        <v>1.15193830506394</v>
      </c>
      <c r="I334" s="14">
        <f t="shared" ca="1" si="149"/>
        <v>1.0076453400000001</v>
      </c>
      <c r="J334" s="13">
        <f t="shared" si="162"/>
        <v>4.4499999999999998E-2</v>
      </c>
      <c r="K334" s="33">
        <f t="shared" si="150"/>
        <v>44979</v>
      </c>
      <c r="L334" s="2">
        <f t="shared" si="151"/>
        <v>15</v>
      </c>
      <c r="M334" s="17">
        <f t="shared" si="152"/>
        <v>15</v>
      </c>
      <c r="N334" s="12">
        <f t="shared" si="153"/>
        <v>1.0025949270000001</v>
      </c>
      <c r="O334" s="12">
        <f t="shared" ca="1" si="154"/>
        <v>1.010260106</v>
      </c>
      <c r="P334" s="17">
        <f t="shared" si="155"/>
        <v>0</v>
      </c>
      <c r="Q334" s="14">
        <f t="shared" ca="1" si="156"/>
        <v>147745.5264</v>
      </c>
      <c r="R334" s="21">
        <f t="shared" si="160"/>
        <v>0</v>
      </c>
      <c r="S334" s="14">
        <f t="shared" si="157"/>
        <v>0</v>
      </c>
      <c r="T334" s="4" t="str">
        <f t="shared" si="158"/>
        <v>J=</v>
      </c>
      <c r="U334" s="33">
        <f t="shared" si="159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1"/>
        <v>45001</v>
      </c>
      <c r="B335" s="124">
        <f t="shared" ca="1" si="145"/>
        <v>14557649.054400001</v>
      </c>
      <c r="C335" s="7">
        <f t="shared" si="146"/>
        <v>14400000</v>
      </c>
      <c r="D335" s="96">
        <f t="shared" ref="D335:D398" si="163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47"/>
        <v>1.00050788</v>
      </c>
      <c r="G335" s="14">
        <f ca="1">(TRUNC(PRODUCT($F$12:$F334),16))</f>
        <v>1.1613347885396399</v>
      </c>
      <c r="H335" s="14">
        <f t="shared" ca="1" si="148"/>
        <v>1.15193830506394</v>
      </c>
      <c r="I335" s="14">
        <f t="shared" ca="1" si="149"/>
        <v>1.00815711</v>
      </c>
      <c r="J335" s="13">
        <f t="shared" si="162"/>
        <v>4.4499999999999998E-2</v>
      </c>
      <c r="K335" s="33">
        <f t="shared" si="150"/>
        <v>44979</v>
      </c>
      <c r="L335" s="2">
        <f t="shared" si="151"/>
        <v>16</v>
      </c>
      <c r="M335" s="17">
        <f t="shared" si="152"/>
        <v>16</v>
      </c>
      <c r="N335" s="12">
        <f t="shared" si="153"/>
        <v>1.0027681610000001</v>
      </c>
      <c r="O335" s="12">
        <f t="shared" ca="1" si="154"/>
        <v>1.0109478510000001</v>
      </c>
      <c r="P335" s="17">
        <f t="shared" si="155"/>
        <v>0</v>
      </c>
      <c r="Q335" s="14">
        <f t="shared" ca="1" si="156"/>
        <v>157649.05439999999</v>
      </c>
      <c r="R335" s="21">
        <f t="shared" si="160"/>
        <v>0</v>
      </c>
      <c r="S335" s="14">
        <f t="shared" si="157"/>
        <v>0</v>
      </c>
      <c r="T335" s="4" t="str">
        <f t="shared" si="158"/>
        <v>J=</v>
      </c>
      <c r="U335" s="33">
        <f t="shared" si="159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1"/>
        <v>45002</v>
      </c>
      <c r="B336" s="124">
        <f t="shared" ca="1" si="145"/>
        <v>14567559.192</v>
      </c>
      <c r="C336" s="7">
        <f t="shared" si="146"/>
        <v>14400000</v>
      </c>
      <c r="D336" s="96">
        <f t="shared" si="163"/>
        <v>45001</v>
      </c>
      <c r="E336" s="94">
        <f ca="1">IF(D336&lt;$B$1,VLOOKUP(D336,[1]DI!$A$4:$B$15000,2,FALSE),0)</f>
        <v>0.13650000000000001</v>
      </c>
      <c r="F336" s="14">
        <f t="shared" ca="1" si="147"/>
        <v>1.00050788</v>
      </c>
      <c r="G336" s="14">
        <f ca="1">(TRUNC(PRODUCT($F$12:$F335),16))</f>
        <v>1.1619246072520399</v>
      </c>
      <c r="H336" s="14">
        <f t="shared" ca="1" si="148"/>
        <v>1.15193830506394</v>
      </c>
      <c r="I336" s="14">
        <f t="shared" ca="1" si="149"/>
        <v>1.0086691299999999</v>
      </c>
      <c r="J336" s="13">
        <f t="shared" si="162"/>
        <v>4.4499999999999998E-2</v>
      </c>
      <c r="K336" s="33">
        <f t="shared" si="150"/>
        <v>44979</v>
      </c>
      <c r="L336" s="2">
        <f t="shared" si="151"/>
        <v>17</v>
      </c>
      <c r="M336" s="17">
        <f t="shared" si="152"/>
        <v>17</v>
      </c>
      <c r="N336" s="12">
        <f t="shared" si="153"/>
        <v>1.0029414249999999</v>
      </c>
      <c r="O336" s="12">
        <f t="shared" ca="1" si="154"/>
        <v>1.0116360550000001</v>
      </c>
      <c r="P336" s="17">
        <f t="shared" si="155"/>
        <v>0</v>
      </c>
      <c r="Q336" s="14">
        <f t="shared" ca="1" si="156"/>
        <v>167559.19200000001</v>
      </c>
      <c r="R336" s="21">
        <f t="shared" si="160"/>
        <v>0</v>
      </c>
      <c r="S336" s="14">
        <f t="shared" si="157"/>
        <v>0</v>
      </c>
      <c r="T336" s="4" t="str">
        <f t="shared" si="158"/>
        <v>J=</v>
      </c>
      <c r="U336" s="33">
        <f t="shared" si="159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1"/>
        <v>45005</v>
      </c>
      <c r="B337" s="124">
        <f t="shared" ca="1" si="145"/>
        <v>14577476.0688</v>
      </c>
      <c r="C337" s="7">
        <f t="shared" si="146"/>
        <v>14400000</v>
      </c>
      <c r="D337" s="96">
        <f t="shared" si="163"/>
        <v>45002</v>
      </c>
      <c r="E337" s="94">
        <f ca="1">IF(D337&lt;$B$1,VLOOKUP(D337,[1]DI!$A$4:$B$15000,2,FALSE),0)</f>
        <v>0.13650000000000001</v>
      </c>
      <c r="F337" s="14">
        <f t="shared" ca="1" si="147"/>
        <v>1.00050788</v>
      </c>
      <c r="G337" s="14">
        <f ca="1">(TRUNC(PRODUCT($F$12:$F336),16))</f>
        <v>1.16251472552157</v>
      </c>
      <c r="H337" s="14">
        <f t="shared" ca="1" si="148"/>
        <v>1.15193830506394</v>
      </c>
      <c r="I337" s="14">
        <f t="shared" ca="1" si="149"/>
        <v>1.0091814100000001</v>
      </c>
      <c r="J337" s="13">
        <f t="shared" si="162"/>
        <v>4.4499999999999998E-2</v>
      </c>
      <c r="K337" s="33">
        <f t="shared" si="150"/>
        <v>44979</v>
      </c>
      <c r="L337" s="2">
        <f t="shared" si="151"/>
        <v>18</v>
      </c>
      <c r="M337" s="17">
        <f t="shared" si="152"/>
        <v>18</v>
      </c>
      <c r="N337" s="12">
        <f t="shared" si="153"/>
        <v>1.003114719</v>
      </c>
      <c r="O337" s="12">
        <f t="shared" ca="1" si="154"/>
        <v>1.012324727</v>
      </c>
      <c r="P337" s="17">
        <f t="shared" si="155"/>
        <v>16</v>
      </c>
      <c r="Q337" s="14">
        <f t="shared" ca="1" si="156"/>
        <v>177476.06880000001</v>
      </c>
      <c r="R337" s="21">
        <f t="shared" si="160"/>
        <v>0</v>
      </c>
      <c r="S337" s="14">
        <f t="shared" si="157"/>
        <v>0</v>
      </c>
      <c r="T337" s="4" t="str">
        <f t="shared" si="158"/>
        <v>J=</v>
      </c>
      <c r="U337" s="33">
        <f t="shared" si="159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1"/>
        <v>45006</v>
      </c>
      <c r="B338" s="124">
        <f t="shared" ca="1" si="145"/>
        <v>14409802.8576</v>
      </c>
      <c r="C338" s="7">
        <f t="shared" si="146"/>
        <v>14400000</v>
      </c>
      <c r="D338" s="96">
        <f t="shared" si="163"/>
        <v>45005</v>
      </c>
      <c r="E338" s="94">
        <f ca="1">IF(D338&lt;$B$1,VLOOKUP(D338,[1]DI!$A$4:$B$15000,2,FALSE),0)</f>
        <v>0.13650000000000001</v>
      </c>
      <c r="F338" s="14">
        <f t="shared" ca="1" si="147"/>
        <v>1.00050788</v>
      </c>
      <c r="G338" s="14">
        <f ca="1">(TRUNC(PRODUCT($F$12:$F337),16))</f>
        <v>1.1631051435003701</v>
      </c>
      <c r="H338" s="14">
        <f t="shared" ca="1" si="148"/>
        <v>1.16251472552157</v>
      </c>
      <c r="I338" s="14">
        <f t="shared" ca="1" si="149"/>
        <v>1.00050788</v>
      </c>
      <c r="J338" s="13">
        <f t="shared" si="162"/>
        <v>4.4499999999999998E-2</v>
      </c>
      <c r="K338" s="33">
        <f t="shared" si="150"/>
        <v>45005</v>
      </c>
      <c r="L338" s="2">
        <f t="shared" si="151"/>
        <v>1</v>
      </c>
      <c r="M338" s="17">
        <f t="shared" si="152"/>
        <v>1</v>
      </c>
      <c r="N338" s="12">
        <f t="shared" si="153"/>
        <v>1.000172786</v>
      </c>
      <c r="O338" s="12">
        <f t="shared" ca="1" si="154"/>
        <v>1.000680754</v>
      </c>
      <c r="P338" s="17">
        <f t="shared" si="155"/>
        <v>0</v>
      </c>
      <c r="Q338" s="14">
        <f t="shared" ca="1" si="156"/>
        <v>9802.8575999999994</v>
      </c>
      <c r="R338" s="21">
        <f t="shared" si="160"/>
        <v>0</v>
      </c>
      <c r="S338" s="14">
        <f t="shared" si="157"/>
        <v>0</v>
      </c>
      <c r="T338" s="4" t="str">
        <f t="shared" si="158"/>
        <v>J=</v>
      </c>
      <c r="U338" s="33">
        <f t="shared" si="159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1"/>
        <v>45007</v>
      </c>
      <c r="B339" s="124">
        <f t="shared" ca="1" si="145"/>
        <v>14419612.4112</v>
      </c>
      <c r="C339" s="7">
        <f t="shared" si="146"/>
        <v>14400000</v>
      </c>
      <c r="D339" s="96">
        <f t="shared" si="163"/>
        <v>45006</v>
      </c>
      <c r="E339" s="94">
        <f ca="1">IF(D339&lt;$B$1,VLOOKUP(D339,[1]DI!$A$4:$B$15000,2,FALSE),0)</f>
        <v>0.13650000000000001</v>
      </c>
      <c r="F339" s="14">
        <f t="shared" ca="1" si="147"/>
        <v>1.00050788</v>
      </c>
      <c r="G339" s="14">
        <f ca="1">(TRUNC(PRODUCT($F$12:$F338),16))</f>
        <v>1.1636958613406501</v>
      </c>
      <c r="H339" s="14">
        <f t="shared" ca="1" si="148"/>
        <v>1.16251472552157</v>
      </c>
      <c r="I339" s="14">
        <f t="shared" ca="1" si="149"/>
        <v>1.00101602</v>
      </c>
      <c r="J339" s="13">
        <f t="shared" si="162"/>
        <v>4.4499999999999998E-2</v>
      </c>
      <c r="K339" s="33">
        <f t="shared" si="150"/>
        <v>45005</v>
      </c>
      <c r="L339" s="2">
        <f t="shared" si="151"/>
        <v>2</v>
      </c>
      <c r="M339" s="17">
        <f t="shared" si="152"/>
        <v>2</v>
      </c>
      <c r="N339" s="12">
        <f t="shared" si="153"/>
        <v>1.0003456019999999</v>
      </c>
      <c r="O339" s="12">
        <f t="shared" ca="1" si="154"/>
        <v>1.0013619730000001</v>
      </c>
      <c r="P339" s="17">
        <f t="shared" si="155"/>
        <v>0</v>
      </c>
      <c r="Q339" s="14">
        <f t="shared" ca="1" si="156"/>
        <v>19612.411199999999</v>
      </c>
      <c r="R339" s="21">
        <f t="shared" si="160"/>
        <v>0</v>
      </c>
      <c r="S339" s="14">
        <f t="shared" si="157"/>
        <v>0</v>
      </c>
      <c r="T339" s="4" t="str">
        <f t="shared" si="158"/>
        <v>J=</v>
      </c>
      <c r="U339" s="33">
        <f t="shared" si="159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1"/>
        <v>45008</v>
      </c>
      <c r="B340" s="124">
        <f t="shared" ca="1" si="145"/>
        <v>14429428.516799999</v>
      </c>
      <c r="C340" s="7">
        <f t="shared" si="146"/>
        <v>14400000</v>
      </c>
      <c r="D340" s="96">
        <f t="shared" si="163"/>
        <v>45007</v>
      </c>
      <c r="E340" s="94">
        <f ca="1">IF(D340&lt;$B$1,VLOOKUP(D340,[1]DI!$A$4:$B$15000,2,FALSE),0)</f>
        <v>0.13650000000000001</v>
      </c>
      <c r="F340" s="14">
        <f t="shared" ca="1" si="147"/>
        <v>1.00050788</v>
      </c>
      <c r="G340" s="14">
        <f ca="1">(TRUNC(PRODUCT($F$12:$F339),16))</f>
        <v>1.1642868791947101</v>
      </c>
      <c r="H340" s="14">
        <f t="shared" ca="1" si="148"/>
        <v>1.16251472552157</v>
      </c>
      <c r="I340" s="14">
        <f t="shared" ca="1" si="149"/>
        <v>1.00152441</v>
      </c>
      <c r="J340" s="13">
        <f t="shared" si="162"/>
        <v>4.4499999999999998E-2</v>
      </c>
      <c r="K340" s="33">
        <f t="shared" si="150"/>
        <v>45005</v>
      </c>
      <c r="L340" s="2">
        <f t="shared" si="151"/>
        <v>3</v>
      </c>
      <c r="M340" s="17">
        <f t="shared" si="152"/>
        <v>3</v>
      </c>
      <c r="N340" s="12">
        <f t="shared" si="153"/>
        <v>1.0005184469999999</v>
      </c>
      <c r="O340" s="12">
        <f t="shared" ca="1" si="154"/>
        <v>1.002043647</v>
      </c>
      <c r="P340" s="17">
        <f t="shared" si="155"/>
        <v>0</v>
      </c>
      <c r="Q340" s="14">
        <f t="shared" ca="1" si="156"/>
        <v>29428.516800000001</v>
      </c>
      <c r="R340" s="21">
        <f t="shared" si="160"/>
        <v>0</v>
      </c>
      <c r="S340" s="14">
        <f t="shared" si="157"/>
        <v>0</v>
      </c>
      <c r="T340" s="4" t="str">
        <f t="shared" si="158"/>
        <v>J=</v>
      </c>
      <c r="U340" s="33">
        <f t="shared" si="159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1"/>
        <v>45009</v>
      </c>
      <c r="B341" s="124">
        <f t="shared" ca="1" si="145"/>
        <v>14439251.5056</v>
      </c>
      <c r="C341" s="7">
        <f t="shared" si="146"/>
        <v>14400000</v>
      </c>
      <c r="D341" s="96">
        <f t="shared" si="163"/>
        <v>45008</v>
      </c>
      <c r="E341" s="94">
        <f ca="1">IF(D341&lt;$B$1,VLOOKUP(D341,[1]DI!$A$4:$B$15000,2,FALSE),0)</f>
        <v>0.13650000000000001</v>
      </c>
      <c r="F341" s="14">
        <f t="shared" ca="1" si="147"/>
        <v>1.00050788</v>
      </c>
      <c r="G341" s="14">
        <f ca="1">(TRUNC(PRODUCT($F$12:$F340),16))</f>
        <v>1.16487819721491</v>
      </c>
      <c r="H341" s="14">
        <f t="shared" ca="1" si="148"/>
        <v>1.16251472552157</v>
      </c>
      <c r="I341" s="14">
        <f t="shared" ca="1" si="149"/>
        <v>1.00203307</v>
      </c>
      <c r="J341" s="13">
        <f t="shared" si="162"/>
        <v>4.4499999999999998E-2</v>
      </c>
      <c r="K341" s="33">
        <f t="shared" si="150"/>
        <v>45005</v>
      </c>
      <c r="L341" s="2">
        <f t="shared" si="151"/>
        <v>4</v>
      </c>
      <c r="M341" s="17">
        <f t="shared" si="152"/>
        <v>4</v>
      </c>
      <c r="N341" s="12">
        <f t="shared" si="153"/>
        <v>1.0006913230000001</v>
      </c>
      <c r="O341" s="12">
        <f t="shared" ca="1" si="154"/>
        <v>1.002725799</v>
      </c>
      <c r="P341" s="17">
        <f t="shared" si="155"/>
        <v>0</v>
      </c>
      <c r="Q341" s="14">
        <f t="shared" ca="1" si="156"/>
        <v>39251.505599999997</v>
      </c>
      <c r="R341" s="21">
        <f t="shared" si="160"/>
        <v>0</v>
      </c>
      <c r="S341" s="14">
        <f t="shared" si="157"/>
        <v>0</v>
      </c>
      <c r="T341" s="4" t="str">
        <f t="shared" si="158"/>
        <v>J=</v>
      </c>
      <c r="U341" s="33">
        <f t="shared" si="159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1"/>
        <v>45012</v>
      </c>
      <c r="B342" s="124">
        <f t="shared" ca="1" si="145"/>
        <v>14449081.032</v>
      </c>
      <c r="C342" s="7">
        <f t="shared" si="146"/>
        <v>14400000</v>
      </c>
      <c r="D342" s="96">
        <f t="shared" si="163"/>
        <v>45009</v>
      </c>
      <c r="E342" s="94">
        <f ca="1">IF(D342&lt;$B$1,VLOOKUP(D342,[1]DI!$A$4:$B$15000,2,FALSE),0)</f>
        <v>0.13650000000000001</v>
      </c>
      <c r="F342" s="14">
        <f t="shared" ca="1" si="147"/>
        <v>1.00050788</v>
      </c>
      <c r="G342" s="14">
        <f ca="1">(TRUNC(PRODUCT($F$12:$F341),16))</f>
        <v>1.16546981555372</v>
      </c>
      <c r="H342" s="14">
        <f t="shared" ca="1" si="148"/>
        <v>1.16251472552157</v>
      </c>
      <c r="I342" s="14">
        <f t="shared" ca="1" si="149"/>
        <v>1.0025419799999999</v>
      </c>
      <c r="J342" s="13">
        <f t="shared" si="162"/>
        <v>4.4499999999999998E-2</v>
      </c>
      <c r="K342" s="33">
        <f t="shared" si="150"/>
        <v>45005</v>
      </c>
      <c r="L342" s="2">
        <f t="shared" si="151"/>
        <v>5</v>
      </c>
      <c r="M342" s="17">
        <f t="shared" si="152"/>
        <v>5</v>
      </c>
      <c r="N342" s="12">
        <f t="shared" si="153"/>
        <v>1.000864228</v>
      </c>
      <c r="O342" s="12">
        <f t="shared" ca="1" si="154"/>
        <v>1.0034084050000001</v>
      </c>
      <c r="P342" s="17">
        <f t="shared" si="155"/>
        <v>0</v>
      </c>
      <c r="Q342" s="14">
        <f t="shared" ca="1" si="156"/>
        <v>49081.031999999999</v>
      </c>
      <c r="R342" s="21">
        <f t="shared" si="160"/>
        <v>0</v>
      </c>
      <c r="S342" s="14">
        <f t="shared" si="157"/>
        <v>0</v>
      </c>
      <c r="T342" s="4" t="str">
        <f t="shared" si="158"/>
        <v>J=</v>
      </c>
      <c r="U342" s="33">
        <f t="shared" si="159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1"/>
        <v>45013</v>
      </c>
      <c r="B343" s="124">
        <f t="shared" ca="1" si="145"/>
        <v>14458917.29759999</v>
      </c>
      <c r="C343" s="7">
        <f t="shared" si="146"/>
        <v>14400000</v>
      </c>
      <c r="D343" s="96">
        <f t="shared" si="163"/>
        <v>45012</v>
      </c>
      <c r="E343" s="94">
        <f ca="1">IF(D343&lt;$B$1,VLOOKUP(D343,[1]DI!$A$4:$B$15000,2,FALSE),0)</f>
        <v>0.13650000000000001</v>
      </c>
      <c r="F343" s="14">
        <f t="shared" ca="1" si="147"/>
        <v>1.00050788</v>
      </c>
      <c r="G343" s="14">
        <f ca="1">(TRUNC(PRODUCT($F$12:$F342),16))</f>
        <v>1.1660617343636399</v>
      </c>
      <c r="H343" s="14">
        <f t="shared" ca="1" si="148"/>
        <v>1.16251472552157</v>
      </c>
      <c r="I343" s="14">
        <f t="shared" ca="1" si="149"/>
        <v>1.0030511499999999</v>
      </c>
      <c r="J343" s="13">
        <f t="shared" si="162"/>
        <v>4.4499999999999998E-2</v>
      </c>
      <c r="K343" s="33">
        <f t="shared" si="150"/>
        <v>45005</v>
      </c>
      <c r="L343" s="2">
        <f t="shared" si="151"/>
        <v>6</v>
      </c>
      <c r="M343" s="17">
        <f t="shared" si="152"/>
        <v>6</v>
      </c>
      <c r="N343" s="12">
        <f t="shared" si="153"/>
        <v>1.001037164</v>
      </c>
      <c r="O343" s="12">
        <f t="shared" ca="1" si="154"/>
        <v>1.004091479</v>
      </c>
      <c r="P343" s="17">
        <f t="shared" si="155"/>
        <v>0</v>
      </c>
      <c r="Q343" s="14">
        <f t="shared" ca="1" si="156"/>
        <v>58917.297599990001</v>
      </c>
      <c r="R343" s="21">
        <f t="shared" si="160"/>
        <v>0</v>
      </c>
      <c r="S343" s="14">
        <f t="shared" si="157"/>
        <v>0</v>
      </c>
      <c r="T343" s="4" t="str">
        <f t="shared" si="158"/>
        <v>J=</v>
      </c>
      <c r="U343" s="33">
        <f t="shared" si="159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1"/>
        <v>45014</v>
      </c>
      <c r="B344" s="124">
        <f t="shared" ca="1" si="145"/>
        <v>14468760.25919999</v>
      </c>
      <c r="C344" s="7">
        <f t="shared" si="146"/>
        <v>14400000</v>
      </c>
      <c r="D344" s="96">
        <f t="shared" si="163"/>
        <v>45013</v>
      </c>
      <c r="E344" s="94">
        <f ca="1">IF(D344&lt;$B$1,VLOOKUP(D344,[1]DI!$A$4:$B$15000,2,FALSE),0)</f>
        <v>0.13650000000000001</v>
      </c>
      <c r="F344" s="14">
        <f t="shared" ca="1" si="147"/>
        <v>1.00050788</v>
      </c>
      <c r="G344" s="14">
        <f ca="1">(TRUNC(PRODUCT($F$12:$F343),16))</f>
        <v>1.16665395379729</v>
      </c>
      <c r="H344" s="14">
        <f t="shared" ca="1" si="148"/>
        <v>1.16251472552157</v>
      </c>
      <c r="I344" s="14">
        <f t="shared" ca="1" si="149"/>
        <v>1.00356058</v>
      </c>
      <c r="J344" s="13">
        <f t="shared" si="162"/>
        <v>4.4499999999999998E-2</v>
      </c>
      <c r="K344" s="33">
        <f t="shared" si="150"/>
        <v>45005</v>
      </c>
      <c r="L344" s="2">
        <f t="shared" si="151"/>
        <v>7</v>
      </c>
      <c r="M344" s="17">
        <f t="shared" si="152"/>
        <v>7</v>
      </c>
      <c r="N344" s="12">
        <f t="shared" si="153"/>
        <v>1.0012101289999999</v>
      </c>
      <c r="O344" s="12">
        <f t="shared" ca="1" si="154"/>
        <v>1.0047750179999999</v>
      </c>
      <c r="P344" s="17">
        <f t="shared" si="155"/>
        <v>0</v>
      </c>
      <c r="Q344" s="14">
        <f t="shared" ca="1" si="156"/>
        <v>68760.259199990003</v>
      </c>
      <c r="R344" s="21">
        <f t="shared" si="160"/>
        <v>0</v>
      </c>
      <c r="S344" s="14">
        <f t="shared" si="157"/>
        <v>0</v>
      </c>
      <c r="T344" s="4" t="str">
        <f t="shared" si="158"/>
        <v>J=</v>
      </c>
      <c r="U344" s="33">
        <f t="shared" si="159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1"/>
        <v>45015</v>
      </c>
      <c r="B345" s="124">
        <f t="shared" ca="1" si="145"/>
        <v>14478609.945599999</v>
      </c>
      <c r="C345" s="7">
        <f t="shared" si="146"/>
        <v>14400000</v>
      </c>
      <c r="D345" s="96">
        <f t="shared" si="163"/>
        <v>45014</v>
      </c>
      <c r="E345" s="94">
        <f ca="1">IF(D345&lt;$B$1,VLOOKUP(D345,[1]DI!$A$4:$B$15000,2,FALSE),0)</f>
        <v>0.13650000000000001</v>
      </c>
      <c r="F345" s="14">
        <f t="shared" ca="1" si="147"/>
        <v>1.00050788</v>
      </c>
      <c r="G345" s="14">
        <f ca="1">(TRUNC(PRODUCT($F$12:$F344),16))</f>
        <v>1.1672464740073401</v>
      </c>
      <c r="H345" s="14">
        <f t="shared" ca="1" si="148"/>
        <v>1.16251472552157</v>
      </c>
      <c r="I345" s="14">
        <f t="shared" ca="1" si="149"/>
        <v>1.0040702699999999</v>
      </c>
      <c r="J345" s="13">
        <f t="shared" si="162"/>
        <v>4.4499999999999998E-2</v>
      </c>
      <c r="K345" s="33">
        <f t="shared" si="150"/>
        <v>45005</v>
      </c>
      <c r="L345" s="2">
        <f t="shared" si="151"/>
        <v>8</v>
      </c>
      <c r="M345" s="17">
        <f t="shared" si="152"/>
        <v>8</v>
      </c>
      <c r="N345" s="12">
        <f t="shared" si="153"/>
        <v>1.001383124</v>
      </c>
      <c r="O345" s="12">
        <f t="shared" ca="1" si="154"/>
        <v>1.0054590240000001</v>
      </c>
      <c r="P345" s="17">
        <f t="shared" si="155"/>
        <v>0</v>
      </c>
      <c r="Q345" s="14">
        <f t="shared" ca="1" si="156"/>
        <v>78609.945600000006</v>
      </c>
      <c r="R345" s="21">
        <f t="shared" si="160"/>
        <v>0</v>
      </c>
      <c r="S345" s="14">
        <f t="shared" si="157"/>
        <v>0</v>
      </c>
      <c r="T345" s="4" t="str">
        <f t="shared" si="158"/>
        <v>J=</v>
      </c>
      <c r="U345" s="33">
        <f t="shared" si="159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1"/>
        <v>45016</v>
      </c>
      <c r="B346" s="124">
        <f t="shared" ca="1" si="145"/>
        <v>14488466.356799999</v>
      </c>
      <c r="C346" s="7">
        <f t="shared" si="146"/>
        <v>14400000</v>
      </c>
      <c r="D346" s="96">
        <f t="shared" si="163"/>
        <v>45015</v>
      </c>
      <c r="E346" s="94">
        <f ca="1">IF(D346&lt;$B$1,VLOOKUP(D346,[1]DI!$A$4:$B$15000,2,FALSE),0)</f>
        <v>0.13650000000000001</v>
      </c>
      <c r="F346" s="14">
        <f t="shared" ca="1" si="147"/>
        <v>1.00050788</v>
      </c>
      <c r="G346" s="14">
        <f ca="1">(TRUNC(PRODUCT($F$12:$F345),16))</f>
        <v>1.1678392951465599</v>
      </c>
      <c r="H346" s="14">
        <f t="shared" ca="1" si="148"/>
        <v>1.16251472552157</v>
      </c>
      <c r="I346" s="14">
        <f t="shared" ca="1" si="149"/>
        <v>1.00458022</v>
      </c>
      <c r="J346" s="13">
        <f t="shared" si="162"/>
        <v>4.4499999999999998E-2</v>
      </c>
      <c r="K346" s="33">
        <f t="shared" si="150"/>
        <v>45005</v>
      </c>
      <c r="L346" s="2">
        <f t="shared" si="151"/>
        <v>9</v>
      </c>
      <c r="M346" s="17">
        <f t="shared" si="152"/>
        <v>9</v>
      </c>
      <c r="N346" s="12">
        <f t="shared" si="153"/>
        <v>1.001556149</v>
      </c>
      <c r="O346" s="12">
        <f t="shared" ca="1" si="154"/>
        <v>1.0061434970000001</v>
      </c>
      <c r="P346" s="17">
        <f t="shared" si="155"/>
        <v>0</v>
      </c>
      <c r="Q346" s="14">
        <f t="shared" ca="1" si="156"/>
        <v>88466.356799999994</v>
      </c>
      <c r="R346" s="21">
        <f t="shared" si="160"/>
        <v>0</v>
      </c>
      <c r="S346" s="14">
        <f t="shared" si="157"/>
        <v>0</v>
      </c>
      <c r="T346" s="4" t="str">
        <f t="shared" si="158"/>
        <v>J=</v>
      </c>
      <c r="U346" s="33">
        <f t="shared" si="159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1"/>
        <v>45019</v>
      </c>
      <c r="B347" s="124">
        <f t="shared" ca="1" si="145"/>
        <v>14498329.3344</v>
      </c>
      <c r="C347" s="7">
        <f t="shared" si="146"/>
        <v>14400000</v>
      </c>
      <c r="D347" s="96">
        <f t="shared" si="163"/>
        <v>45016</v>
      </c>
      <c r="E347" s="94">
        <f ca="1">IF(D347&lt;$B$1,VLOOKUP(D347,[1]DI!$A$4:$B$15000,2,FALSE),0)</f>
        <v>0.13650000000000001</v>
      </c>
      <c r="F347" s="14">
        <f t="shared" ca="1" si="147"/>
        <v>1.00050788</v>
      </c>
      <c r="G347" s="14">
        <f ca="1">(TRUNC(PRODUCT($F$12:$F346),16))</f>
        <v>1.16843241736778</v>
      </c>
      <c r="H347" s="14">
        <f t="shared" ca="1" si="148"/>
        <v>1.16251472552157</v>
      </c>
      <c r="I347" s="14">
        <f t="shared" ca="1" si="149"/>
        <v>1.0050904199999999</v>
      </c>
      <c r="J347" s="13">
        <f t="shared" si="162"/>
        <v>4.4499999999999998E-2</v>
      </c>
      <c r="K347" s="33">
        <f t="shared" si="150"/>
        <v>45005</v>
      </c>
      <c r="L347" s="2">
        <f t="shared" si="151"/>
        <v>10</v>
      </c>
      <c r="M347" s="17">
        <f t="shared" si="152"/>
        <v>10</v>
      </c>
      <c r="N347" s="12">
        <f t="shared" si="153"/>
        <v>1.0017292040000001</v>
      </c>
      <c r="O347" s="12">
        <f t="shared" ca="1" si="154"/>
        <v>1.006828426</v>
      </c>
      <c r="P347" s="17">
        <f t="shared" si="155"/>
        <v>0</v>
      </c>
      <c r="Q347" s="14">
        <f t="shared" ca="1" si="156"/>
        <v>98329.334400000007</v>
      </c>
      <c r="R347" s="21">
        <f t="shared" si="160"/>
        <v>0</v>
      </c>
      <c r="S347" s="14">
        <f t="shared" si="157"/>
        <v>0</v>
      </c>
      <c r="T347" s="4" t="str">
        <f t="shared" si="158"/>
        <v>J=</v>
      </c>
      <c r="U347" s="33">
        <f t="shared" si="159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1"/>
        <v>45020</v>
      </c>
      <c r="B348" s="124">
        <f t="shared" ca="1" si="145"/>
        <v>14508199.1952</v>
      </c>
      <c r="C348" s="7">
        <f t="shared" si="146"/>
        <v>14400000</v>
      </c>
      <c r="D348" s="96">
        <f t="shared" si="163"/>
        <v>45019</v>
      </c>
      <c r="E348" s="94">
        <f ca="1">IF(D348&lt;$B$1,VLOOKUP(D348,[1]DI!$A$4:$B$15000,2,FALSE),0)</f>
        <v>0.13650000000000001</v>
      </c>
      <c r="F348" s="14">
        <f t="shared" ca="1" si="147"/>
        <v>1.00050788</v>
      </c>
      <c r="G348" s="14">
        <f ca="1">(TRUNC(PRODUCT($F$12:$F347),16))</f>
        <v>1.16902584082391</v>
      </c>
      <c r="H348" s="14">
        <f t="shared" ca="1" si="148"/>
        <v>1.16251472552157</v>
      </c>
      <c r="I348" s="14">
        <f t="shared" ca="1" si="149"/>
        <v>1.00560089</v>
      </c>
      <c r="J348" s="13">
        <f t="shared" si="162"/>
        <v>4.4499999999999998E-2</v>
      </c>
      <c r="K348" s="33">
        <f t="shared" si="150"/>
        <v>45005</v>
      </c>
      <c r="L348" s="2">
        <f t="shared" si="151"/>
        <v>11</v>
      </c>
      <c r="M348" s="17">
        <f t="shared" si="152"/>
        <v>11</v>
      </c>
      <c r="N348" s="12">
        <f t="shared" si="153"/>
        <v>1.0019022879999999</v>
      </c>
      <c r="O348" s="12">
        <f t="shared" ca="1" si="154"/>
        <v>1.007513833</v>
      </c>
      <c r="P348" s="17">
        <f t="shared" si="155"/>
        <v>0</v>
      </c>
      <c r="Q348" s="14">
        <f t="shared" ca="1" si="156"/>
        <v>108199.1952</v>
      </c>
      <c r="R348" s="21">
        <f t="shared" si="160"/>
        <v>0</v>
      </c>
      <c r="S348" s="14">
        <f t="shared" si="157"/>
        <v>0</v>
      </c>
      <c r="T348" s="4" t="str">
        <f t="shared" si="158"/>
        <v>J=</v>
      </c>
      <c r="U348" s="33">
        <f t="shared" si="159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1"/>
        <v>45021</v>
      </c>
      <c r="B349" s="124">
        <f t="shared" ca="1" si="145"/>
        <v>14518075.6368</v>
      </c>
      <c r="C349" s="7">
        <f t="shared" si="146"/>
        <v>14400000</v>
      </c>
      <c r="D349" s="96">
        <f t="shared" si="163"/>
        <v>45020</v>
      </c>
      <c r="E349" s="94">
        <f ca="1">IF(D349&lt;$B$1,VLOOKUP(D349,[1]DI!$A$4:$B$15000,2,FALSE),0)</f>
        <v>0.13650000000000001</v>
      </c>
      <c r="F349" s="14">
        <f t="shared" ca="1" si="147"/>
        <v>1.00050788</v>
      </c>
      <c r="G349" s="14">
        <f ca="1">(TRUNC(PRODUCT($F$12:$F348),16))</f>
        <v>1.16961956566795</v>
      </c>
      <c r="H349" s="14">
        <f t="shared" ca="1" si="148"/>
        <v>1.16251472552157</v>
      </c>
      <c r="I349" s="14">
        <f t="shared" ca="1" si="149"/>
        <v>1.00611161</v>
      </c>
      <c r="J349" s="13">
        <f t="shared" si="162"/>
        <v>4.4499999999999998E-2</v>
      </c>
      <c r="K349" s="33">
        <f t="shared" si="150"/>
        <v>45005</v>
      </c>
      <c r="L349" s="2">
        <f t="shared" si="151"/>
        <v>12</v>
      </c>
      <c r="M349" s="17">
        <f t="shared" si="152"/>
        <v>12</v>
      </c>
      <c r="N349" s="12">
        <f t="shared" si="153"/>
        <v>1.0020754030000001</v>
      </c>
      <c r="O349" s="12">
        <f t="shared" ca="1" si="154"/>
        <v>1.008199697</v>
      </c>
      <c r="P349" s="17">
        <f t="shared" si="155"/>
        <v>0</v>
      </c>
      <c r="Q349" s="14">
        <f t="shared" ca="1" si="156"/>
        <v>118075.63679999999</v>
      </c>
      <c r="R349" s="21">
        <f t="shared" si="160"/>
        <v>0</v>
      </c>
      <c r="S349" s="14">
        <f t="shared" si="157"/>
        <v>0</v>
      </c>
      <c r="T349" s="4" t="str">
        <f t="shared" si="158"/>
        <v>J=</v>
      </c>
      <c r="U349" s="33">
        <f t="shared" si="159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1"/>
        <v>45022</v>
      </c>
      <c r="B350" s="124">
        <f t="shared" ca="1" si="145"/>
        <v>14527958.9616</v>
      </c>
      <c r="C350" s="7">
        <f t="shared" si="146"/>
        <v>14400000</v>
      </c>
      <c r="D350" s="96">
        <f t="shared" si="163"/>
        <v>45021</v>
      </c>
      <c r="E350" s="94">
        <f ca="1">IF(D350&lt;$B$1,VLOOKUP(D350,[1]DI!$A$4:$B$15000,2,FALSE),0)</f>
        <v>0.13650000000000001</v>
      </c>
      <c r="F350" s="14">
        <f t="shared" ca="1" si="147"/>
        <v>1.00050788</v>
      </c>
      <c r="G350" s="14">
        <f ca="1">(TRUNC(PRODUCT($F$12:$F349),16))</f>
        <v>1.1702135920529599</v>
      </c>
      <c r="H350" s="14">
        <f t="shared" ca="1" si="148"/>
        <v>1.16251472552157</v>
      </c>
      <c r="I350" s="14">
        <f t="shared" ca="1" si="149"/>
        <v>1.0066226</v>
      </c>
      <c r="J350" s="13">
        <f t="shared" si="162"/>
        <v>4.4499999999999998E-2</v>
      </c>
      <c r="K350" s="33">
        <f t="shared" si="150"/>
        <v>45005</v>
      </c>
      <c r="L350" s="2">
        <f t="shared" si="151"/>
        <v>13</v>
      </c>
      <c r="M350" s="17">
        <f t="shared" si="152"/>
        <v>13</v>
      </c>
      <c r="N350" s="12">
        <f t="shared" si="153"/>
        <v>1.0022485480000001</v>
      </c>
      <c r="O350" s="12">
        <f t="shared" ca="1" si="154"/>
        <v>1.0088860390000001</v>
      </c>
      <c r="P350" s="17">
        <f t="shared" si="155"/>
        <v>0</v>
      </c>
      <c r="Q350" s="14">
        <f t="shared" ca="1" si="156"/>
        <v>127958.9616</v>
      </c>
      <c r="R350" s="21">
        <f t="shared" si="160"/>
        <v>0</v>
      </c>
      <c r="S350" s="14">
        <f t="shared" si="157"/>
        <v>0</v>
      </c>
      <c r="T350" s="4" t="str">
        <f t="shared" si="158"/>
        <v>J=</v>
      </c>
      <c r="U350" s="33">
        <f t="shared" si="159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1"/>
        <v>45026</v>
      </c>
      <c r="B351" s="124">
        <f t="shared" ca="1" si="145"/>
        <v>14537848.8672</v>
      </c>
      <c r="C351" s="7">
        <f t="shared" si="146"/>
        <v>14400000</v>
      </c>
      <c r="D351" s="96">
        <f t="shared" si="163"/>
        <v>45022</v>
      </c>
      <c r="E351" s="94">
        <f ca="1">IF(D351&lt;$B$1,VLOOKUP(D351,[1]DI!$A$4:$B$15000,2,FALSE),0)</f>
        <v>0.13650000000000001</v>
      </c>
      <c r="F351" s="14">
        <f t="shared" ca="1" si="147"/>
        <v>1.00050788</v>
      </c>
      <c r="G351" s="14">
        <f ca="1">(TRUNC(PRODUCT($F$12:$F350),16))</f>
        <v>1.17080792013209</v>
      </c>
      <c r="H351" s="14">
        <f t="shared" ca="1" si="148"/>
        <v>1.16251472552157</v>
      </c>
      <c r="I351" s="14">
        <f t="shared" ca="1" si="149"/>
        <v>1.0071338400000001</v>
      </c>
      <c r="J351" s="13">
        <f t="shared" si="162"/>
        <v>4.4499999999999998E-2</v>
      </c>
      <c r="K351" s="33">
        <f t="shared" si="150"/>
        <v>45005</v>
      </c>
      <c r="L351" s="2">
        <f t="shared" si="151"/>
        <v>14</v>
      </c>
      <c r="M351" s="17">
        <f t="shared" si="152"/>
        <v>14</v>
      </c>
      <c r="N351" s="12">
        <f t="shared" si="153"/>
        <v>1.002421722</v>
      </c>
      <c r="O351" s="12">
        <f t="shared" ca="1" si="154"/>
        <v>1.009572838</v>
      </c>
      <c r="P351" s="17">
        <f t="shared" si="155"/>
        <v>0</v>
      </c>
      <c r="Q351" s="14">
        <f t="shared" ca="1" si="156"/>
        <v>137848.86720000001</v>
      </c>
      <c r="R351" s="21">
        <f t="shared" si="160"/>
        <v>0</v>
      </c>
      <c r="S351" s="14">
        <f t="shared" si="157"/>
        <v>0</v>
      </c>
      <c r="T351" s="4" t="str">
        <f t="shared" si="158"/>
        <v>J=</v>
      </c>
      <c r="U351" s="33">
        <f t="shared" si="159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1"/>
        <v>45027</v>
      </c>
      <c r="B352" s="124">
        <f t="shared" ca="1" si="145"/>
        <v>14547745.5264</v>
      </c>
      <c r="C352" s="7">
        <f t="shared" si="146"/>
        <v>14400000</v>
      </c>
      <c r="D352" s="96">
        <f t="shared" si="163"/>
        <v>45026</v>
      </c>
      <c r="E352" s="94">
        <f ca="1">IF(D352&lt;$B$1,VLOOKUP(D352,[1]DI!$A$4:$B$15000,2,FALSE),0)</f>
        <v>0.13650000000000001</v>
      </c>
      <c r="F352" s="14">
        <f t="shared" ca="1" si="147"/>
        <v>1.00050788</v>
      </c>
      <c r="G352" s="14">
        <f ca="1">(TRUNC(PRODUCT($F$12:$F351),16))</f>
        <v>1.1714025500585701</v>
      </c>
      <c r="H352" s="14">
        <f t="shared" ca="1" si="148"/>
        <v>1.16251472552157</v>
      </c>
      <c r="I352" s="14">
        <f t="shared" ca="1" si="149"/>
        <v>1.0076453400000001</v>
      </c>
      <c r="J352" s="13">
        <f t="shared" si="162"/>
        <v>4.4499999999999998E-2</v>
      </c>
      <c r="K352" s="33">
        <f t="shared" si="150"/>
        <v>45005</v>
      </c>
      <c r="L352" s="2">
        <f t="shared" si="151"/>
        <v>15</v>
      </c>
      <c r="M352" s="17">
        <f t="shared" si="152"/>
        <v>15</v>
      </c>
      <c r="N352" s="12">
        <f t="shared" si="153"/>
        <v>1.0025949270000001</v>
      </c>
      <c r="O352" s="12">
        <f t="shared" ca="1" si="154"/>
        <v>1.010260106</v>
      </c>
      <c r="P352" s="17">
        <f t="shared" si="155"/>
        <v>0</v>
      </c>
      <c r="Q352" s="14">
        <f t="shared" ca="1" si="156"/>
        <v>147745.5264</v>
      </c>
      <c r="R352" s="21">
        <f t="shared" si="160"/>
        <v>0</v>
      </c>
      <c r="S352" s="14">
        <f t="shared" si="157"/>
        <v>0</v>
      </c>
      <c r="T352" s="4" t="str">
        <f t="shared" si="158"/>
        <v>J=</v>
      </c>
      <c r="U352" s="33">
        <f t="shared" si="159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1"/>
        <v>45028</v>
      </c>
      <c r="B353" s="124">
        <f t="shared" ca="1" si="145"/>
        <v>14557649.054400001</v>
      </c>
      <c r="C353" s="7">
        <f t="shared" si="146"/>
        <v>14400000</v>
      </c>
      <c r="D353" s="96">
        <f t="shared" si="163"/>
        <v>45027</v>
      </c>
      <c r="E353" s="94">
        <f ca="1">IF(D353&lt;$B$1,VLOOKUP(D353,[1]DI!$A$4:$B$15000,2,FALSE),0)</f>
        <v>0.13650000000000001</v>
      </c>
      <c r="F353" s="14">
        <f t="shared" ca="1" si="147"/>
        <v>1.00050788</v>
      </c>
      <c r="G353" s="14">
        <f ca="1">(TRUNC(PRODUCT($F$12:$F352),16))</f>
        <v>1.17199748198569</v>
      </c>
      <c r="H353" s="14">
        <f t="shared" ca="1" si="148"/>
        <v>1.16251472552157</v>
      </c>
      <c r="I353" s="14">
        <f t="shared" ca="1" si="149"/>
        <v>1.00815711</v>
      </c>
      <c r="J353" s="13">
        <f t="shared" si="162"/>
        <v>4.4499999999999998E-2</v>
      </c>
      <c r="K353" s="33">
        <f t="shared" si="150"/>
        <v>45005</v>
      </c>
      <c r="L353" s="2">
        <f t="shared" si="151"/>
        <v>16</v>
      </c>
      <c r="M353" s="17">
        <f t="shared" si="152"/>
        <v>16</v>
      </c>
      <c r="N353" s="12">
        <f t="shared" si="153"/>
        <v>1.0027681610000001</v>
      </c>
      <c r="O353" s="12">
        <f t="shared" ca="1" si="154"/>
        <v>1.0109478510000001</v>
      </c>
      <c r="P353" s="17">
        <f t="shared" si="155"/>
        <v>0</v>
      </c>
      <c r="Q353" s="14">
        <f t="shared" ca="1" si="156"/>
        <v>157649.05439999999</v>
      </c>
      <c r="R353" s="21">
        <f t="shared" si="160"/>
        <v>0</v>
      </c>
      <c r="S353" s="14">
        <f t="shared" si="157"/>
        <v>0</v>
      </c>
      <c r="T353" s="4" t="str">
        <f t="shared" si="158"/>
        <v>J=</v>
      </c>
      <c r="U353" s="33">
        <f t="shared" si="159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1"/>
        <v>45029</v>
      </c>
      <c r="B354" s="124">
        <f t="shared" ca="1" si="145"/>
        <v>14567559.192</v>
      </c>
      <c r="C354" s="7">
        <f t="shared" si="146"/>
        <v>14400000</v>
      </c>
      <c r="D354" s="96">
        <f t="shared" si="163"/>
        <v>45028</v>
      </c>
      <c r="E354" s="94">
        <f ca="1">IF(D354&lt;$B$1,VLOOKUP(D354,[1]DI!$A$4:$B$15000,2,FALSE),0)</f>
        <v>0.13650000000000001</v>
      </c>
      <c r="F354" s="14">
        <f t="shared" ca="1" si="147"/>
        <v>1.00050788</v>
      </c>
      <c r="G354" s="14">
        <f ca="1">(TRUNC(PRODUCT($F$12:$F353),16))</f>
        <v>1.1725927160668499</v>
      </c>
      <c r="H354" s="14">
        <f t="shared" ca="1" si="148"/>
        <v>1.16251472552157</v>
      </c>
      <c r="I354" s="14">
        <f t="shared" ca="1" si="149"/>
        <v>1.0086691299999999</v>
      </c>
      <c r="J354" s="13">
        <f t="shared" si="162"/>
        <v>4.4499999999999998E-2</v>
      </c>
      <c r="K354" s="33">
        <f t="shared" si="150"/>
        <v>45005</v>
      </c>
      <c r="L354" s="2">
        <f t="shared" si="151"/>
        <v>17</v>
      </c>
      <c r="M354" s="17">
        <f t="shared" si="152"/>
        <v>17</v>
      </c>
      <c r="N354" s="12">
        <f t="shared" si="153"/>
        <v>1.0029414249999999</v>
      </c>
      <c r="O354" s="12">
        <f t="shared" ca="1" si="154"/>
        <v>1.0116360550000001</v>
      </c>
      <c r="P354" s="17">
        <f t="shared" si="155"/>
        <v>0</v>
      </c>
      <c r="Q354" s="14">
        <f t="shared" ca="1" si="156"/>
        <v>167559.19200000001</v>
      </c>
      <c r="R354" s="21">
        <f t="shared" si="160"/>
        <v>0</v>
      </c>
      <c r="S354" s="14">
        <f t="shared" si="157"/>
        <v>0</v>
      </c>
      <c r="T354" s="4" t="str">
        <f t="shared" si="158"/>
        <v>J=</v>
      </c>
      <c r="U354" s="33">
        <f t="shared" si="159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1"/>
        <v>45030</v>
      </c>
      <c r="B355" s="124">
        <f t="shared" ca="1" si="145"/>
        <v>14577476.0688</v>
      </c>
      <c r="C355" s="7">
        <f t="shared" si="146"/>
        <v>14400000</v>
      </c>
      <c r="D355" s="96">
        <f t="shared" si="163"/>
        <v>45029</v>
      </c>
      <c r="E355" s="94">
        <f ca="1">IF(D355&lt;$B$1,VLOOKUP(D355,[1]DI!$A$4:$B$15000,2,FALSE),0)</f>
        <v>0.13650000000000001</v>
      </c>
      <c r="F355" s="14">
        <f t="shared" ca="1" si="147"/>
        <v>1.00050788</v>
      </c>
      <c r="G355" s="14">
        <f ca="1">(TRUNC(PRODUCT($F$12:$F354),16))</f>
        <v>1.17318825245548</v>
      </c>
      <c r="H355" s="14">
        <f t="shared" ca="1" si="148"/>
        <v>1.16251472552157</v>
      </c>
      <c r="I355" s="14">
        <f t="shared" ca="1" si="149"/>
        <v>1.0091814100000001</v>
      </c>
      <c r="J355" s="13">
        <f t="shared" si="162"/>
        <v>4.4499999999999998E-2</v>
      </c>
      <c r="K355" s="33">
        <f t="shared" si="150"/>
        <v>45005</v>
      </c>
      <c r="L355" s="2">
        <f t="shared" si="151"/>
        <v>18</v>
      </c>
      <c r="M355" s="17">
        <f t="shared" si="152"/>
        <v>18</v>
      </c>
      <c r="N355" s="12">
        <f t="shared" si="153"/>
        <v>1.003114719</v>
      </c>
      <c r="O355" s="12">
        <f t="shared" ca="1" si="154"/>
        <v>1.012324727</v>
      </c>
      <c r="P355" s="17">
        <f t="shared" si="155"/>
        <v>0</v>
      </c>
      <c r="Q355" s="14">
        <f t="shared" ca="1" si="156"/>
        <v>177476.06880000001</v>
      </c>
      <c r="R355" s="21">
        <f t="shared" si="160"/>
        <v>0</v>
      </c>
      <c r="S355" s="14">
        <f t="shared" si="157"/>
        <v>0</v>
      </c>
      <c r="T355" s="4" t="str">
        <f t="shared" si="158"/>
        <v>J=</v>
      </c>
      <c r="U355" s="33">
        <f t="shared" si="159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1"/>
        <v>45033</v>
      </c>
      <c r="B356" s="124">
        <f t="shared" ca="1" si="145"/>
        <v>14587399.8432</v>
      </c>
      <c r="C356" s="7">
        <f t="shared" si="146"/>
        <v>14400000</v>
      </c>
      <c r="D356" s="96">
        <f t="shared" si="163"/>
        <v>45030</v>
      </c>
      <c r="E356" s="94">
        <f ca="1">IF(D356&lt;$B$1,VLOOKUP(D356,[1]DI!$A$4:$B$15000,2,FALSE),0)</f>
        <v>0.13650000000000001</v>
      </c>
      <c r="F356" s="14">
        <f t="shared" ca="1" si="147"/>
        <v>1.00050788</v>
      </c>
      <c r="G356" s="14">
        <f ca="1">(TRUNC(PRODUCT($F$12:$F355),16))</f>
        <v>1.1737840913051401</v>
      </c>
      <c r="H356" s="14">
        <f t="shared" ca="1" si="148"/>
        <v>1.16251472552157</v>
      </c>
      <c r="I356" s="14">
        <f t="shared" ca="1" si="149"/>
        <v>1.0096939599999999</v>
      </c>
      <c r="J356" s="13">
        <f t="shared" si="162"/>
        <v>4.4499999999999998E-2</v>
      </c>
      <c r="K356" s="33">
        <f t="shared" si="150"/>
        <v>45005</v>
      </c>
      <c r="L356" s="2">
        <f t="shared" si="151"/>
        <v>19</v>
      </c>
      <c r="M356" s="17">
        <f t="shared" si="152"/>
        <v>19</v>
      </c>
      <c r="N356" s="12">
        <f t="shared" si="153"/>
        <v>1.003288044</v>
      </c>
      <c r="O356" s="12">
        <f t="shared" ca="1" si="154"/>
        <v>1.013013878</v>
      </c>
      <c r="P356" s="17">
        <f t="shared" si="155"/>
        <v>0</v>
      </c>
      <c r="Q356" s="14">
        <f t="shared" ca="1" si="156"/>
        <v>187399.8432</v>
      </c>
      <c r="R356" s="21">
        <f t="shared" si="160"/>
        <v>0</v>
      </c>
      <c r="S356" s="14">
        <f t="shared" si="157"/>
        <v>0</v>
      </c>
      <c r="T356" s="4" t="str">
        <f t="shared" si="158"/>
        <v>J=</v>
      </c>
      <c r="U356" s="33">
        <f t="shared" si="159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1"/>
        <v>45034</v>
      </c>
      <c r="B357" s="124">
        <f t="shared" ca="1" si="145"/>
        <v>14597330.2272</v>
      </c>
      <c r="C357" s="7">
        <f t="shared" si="146"/>
        <v>14400000</v>
      </c>
      <c r="D357" s="96">
        <f t="shared" si="163"/>
        <v>45033</v>
      </c>
      <c r="E357" s="94">
        <f ca="1">IF(D357&lt;$B$1,VLOOKUP(D357,[1]DI!$A$4:$B$15000,2,FALSE),0)</f>
        <v>0.13650000000000001</v>
      </c>
      <c r="F357" s="14">
        <f t="shared" ca="1" si="147"/>
        <v>1.00050788</v>
      </c>
      <c r="G357" s="14">
        <f ca="1">(TRUNC(PRODUCT($F$12:$F356),16))</f>
        <v>1.1743802327694299</v>
      </c>
      <c r="H357" s="14">
        <f t="shared" ca="1" si="148"/>
        <v>1.16251472552157</v>
      </c>
      <c r="I357" s="14">
        <f t="shared" ca="1" si="149"/>
        <v>1.01020676</v>
      </c>
      <c r="J357" s="13">
        <f t="shared" si="162"/>
        <v>4.4499999999999998E-2</v>
      </c>
      <c r="K357" s="33">
        <f t="shared" si="150"/>
        <v>45005</v>
      </c>
      <c r="L357" s="2">
        <f t="shared" si="151"/>
        <v>20</v>
      </c>
      <c r="M357" s="17">
        <f t="shared" si="152"/>
        <v>20</v>
      </c>
      <c r="N357" s="12">
        <f t="shared" si="153"/>
        <v>1.003461398</v>
      </c>
      <c r="O357" s="12">
        <f t="shared" ca="1" si="154"/>
        <v>1.013703488</v>
      </c>
      <c r="P357" s="17">
        <f t="shared" si="155"/>
        <v>0</v>
      </c>
      <c r="Q357" s="14">
        <f t="shared" ca="1" si="156"/>
        <v>197330.22719999999</v>
      </c>
      <c r="R357" s="21">
        <f t="shared" si="160"/>
        <v>0</v>
      </c>
      <c r="S357" s="14">
        <f t="shared" si="157"/>
        <v>0</v>
      </c>
      <c r="T357" s="4" t="str">
        <f t="shared" si="158"/>
        <v>J=</v>
      </c>
      <c r="U357" s="33">
        <f t="shared" si="159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1"/>
        <v>45035</v>
      </c>
      <c r="B358" s="124">
        <f t="shared" ca="1" si="145"/>
        <v>14607267.350400001</v>
      </c>
      <c r="C358" s="7">
        <f t="shared" si="146"/>
        <v>14400000</v>
      </c>
      <c r="D358" s="96">
        <f t="shared" si="163"/>
        <v>45034</v>
      </c>
      <c r="E358" s="94">
        <f ca="1">IF(D358&lt;$B$1,VLOOKUP(D358,[1]DI!$A$4:$B$15000,2,FALSE),0)</f>
        <v>0.13650000000000001</v>
      </c>
      <c r="F358" s="14">
        <f t="shared" ca="1" si="147"/>
        <v>1.00050788</v>
      </c>
      <c r="G358" s="14">
        <f ca="1">(TRUNC(PRODUCT($F$12:$F357),16))</f>
        <v>1.17497667700205</v>
      </c>
      <c r="H358" s="14">
        <f t="shared" ca="1" si="148"/>
        <v>1.16251472552157</v>
      </c>
      <c r="I358" s="14">
        <f t="shared" ca="1" si="149"/>
        <v>1.01071982</v>
      </c>
      <c r="J358" s="13">
        <f t="shared" si="162"/>
        <v>4.4499999999999998E-2</v>
      </c>
      <c r="K358" s="33">
        <f t="shared" si="150"/>
        <v>45005</v>
      </c>
      <c r="L358" s="2">
        <f t="shared" si="151"/>
        <v>21</v>
      </c>
      <c r="M358" s="17">
        <f t="shared" si="152"/>
        <v>21</v>
      </c>
      <c r="N358" s="12">
        <f t="shared" si="153"/>
        <v>1.003634782</v>
      </c>
      <c r="O358" s="12">
        <f t="shared" ca="1" si="154"/>
        <v>1.0143935660000001</v>
      </c>
      <c r="P358" s="17">
        <f t="shared" si="155"/>
        <v>0</v>
      </c>
      <c r="Q358" s="14">
        <f t="shared" ca="1" si="156"/>
        <v>207267.3504</v>
      </c>
      <c r="R358" s="21">
        <f t="shared" si="160"/>
        <v>0</v>
      </c>
      <c r="S358" s="14">
        <f t="shared" si="157"/>
        <v>0</v>
      </c>
      <c r="T358" s="4" t="str">
        <f t="shared" si="158"/>
        <v>J=</v>
      </c>
      <c r="U358" s="33">
        <f t="shared" si="159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1"/>
        <v>45036</v>
      </c>
      <c r="B359" s="124">
        <f t="shared" ca="1" si="145"/>
        <v>14617211.385599989</v>
      </c>
      <c r="C359" s="7">
        <f t="shared" si="146"/>
        <v>14400000</v>
      </c>
      <c r="D359" s="96">
        <f t="shared" si="163"/>
        <v>45035</v>
      </c>
      <c r="E359" s="94">
        <f ca="1">IF(D359&lt;$B$1,VLOOKUP(D359,[1]DI!$A$4:$B$15000,2,FALSE),0)</f>
        <v>0.13650000000000001</v>
      </c>
      <c r="F359" s="14">
        <f t="shared" ca="1" si="147"/>
        <v>1.00050788</v>
      </c>
      <c r="G359" s="14">
        <f ca="1">(TRUNC(PRODUCT($F$12:$F358),16))</f>
        <v>1.1755734241567699</v>
      </c>
      <c r="H359" s="14">
        <f t="shared" ca="1" si="148"/>
        <v>1.16251472552157</v>
      </c>
      <c r="I359" s="14">
        <f t="shared" ca="1" si="149"/>
        <v>1.01123315</v>
      </c>
      <c r="J359" s="13">
        <f t="shared" si="162"/>
        <v>4.4499999999999998E-2</v>
      </c>
      <c r="K359" s="33">
        <f t="shared" si="150"/>
        <v>45005</v>
      </c>
      <c r="L359" s="2">
        <f t="shared" si="151"/>
        <v>22</v>
      </c>
      <c r="M359" s="17">
        <f t="shared" si="152"/>
        <v>22</v>
      </c>
      <c r="N359" s="12">
        <f t="shared" si="153"/>
        <v>1.003808196</v>
      </c>
      <c r="O359" s="12">
        <f t="shared" ca="1" si="154"/>
        <v>1.0150841239999999</v>
      </c>
      <c r="P359" s="17">
        <f t="shared" si="155"/>
        <v>17</v>
      </c>
      <c r="Q359" s="14">
        <f t="shared" ca="1" si="156"/>
        <v>217211.38559999</v>
      </c>
      <c r="R359" s="21">
        <f t="shared" si="160"/>
        <v>0</v>
      </c>
      <c r="S359" s="14">
        <f t="shared" si="157"/>
        <v>0</v>
      </c>
      <c r="T359" s="4" t="str">
        <f t="shared" si="158"/>
        <v>J=</v>
      </c>
      <c r="U359" s="33">
        <f t="shared" si="159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1"/>
        <v>45040</v>
      </c>
      <c r="B360" s="124">
        <f t="shared" ca="1" si="145"/>
        <v>14409802.8576</v>
      </c>
      <c r="C360" s="7">
        <f t="shared" si="146"/>
        <v>14400000</v>
      </c>
      <c r="D360" s="96">
        <f t="shared" si="163"/>
        <v>45036</v>
      </c>
      <c r="E360" s="94">
        <f ca="1">IF(D360&lt;$B$1,VLOOKUP(D360,[1]DI!$A$4:$B$15000,2,FALSE),0)</f>
        <v>0.13650000000000001</v>
      </c>
      <c r="F360" s="14">
        <f t="shared" ca="1" si="147"/>
        <v>1.00050788</v>
      </c>
      <c r="G360" s="14">
        <f ca="1">(TRUNC(PRODUCT($F$12:$F359),16))</f>
        <v>1.1761704743874299</v>
      </c>
      <c r="H360" s="14">
        <f t="shared" ca="1" si="148"/>
        <v>1.1755734241567699</v>
      </c>
      <c r="I360" s="14">
        <f t="shared" ca="1" si="149"/>
        <v>1.00050788</v>
      </c>
      <c r="J360" s="13">
        <f t="shared" si="162"/>
        <v>4.4499999999999998E-2</v>
      </c>
      <c r="K360" s="33">
        <f t="shared" si="150"/>
        <v>45036</v>
      </c>
      <c r="L360" s="2">
        <f t="shared" si="151"/>
        <v>1</v>
      </c>
      <c r="M360" s="17">
        <f t="shared" si="152"/>
        <v>1</v>
      </c>
      <c r="N360" s="12">
        <f t="shared" si="153"/>
        <v>1.000172786</v>
      </c>
      <c r="O360" s="12">
        <f t="shared" ca="1" si="154"/>
        <v>1.000680754</v>
      </c>
      <c r="P360" s="17">
        <f t="shared" si="155"/>
        <v>0</v>
      </c>
      <c r="Q360" s="14">
        <f t="shared" ca="1" si="156"/>
        <v>9802.8575999999994</v>
      </c>
      <c r="R360" s="21">
        <f t="shared" si="160"/>
        <v>0</v>
      </c>
      <c r="S360" s="14">
        <f t="shared" si="157"/>
        <v>0</v>
      </c>
      <c r="T360" s="4" t="str">
        <f t="shared" si="158"/>
        <v>J=</v>
      </c>
      <c r="U360" s="33">
        <f t="shared" si="159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1"/>
        <v>45041</v>
      </c>
      <c r="B361" s="124">
        <f t="shared" ca="1" si="145"/>
        <v>14419612.4112</v>
      </c>
      <c r="C361" s="7">
        <f t="shared" si="146"/>
        <v>14400000</v>
      </c>
      <c r="D361" s="96">
        <f t="shared" si="163"/>
        <v>45040</v>
      </c>
      <c r="E361" s="94">
        <f ca="1">IF(D361&lt;$B$1,VLOOKUP(D361,[1]DI!$A$4:$B$15000,2,FALSE),0)</f>
        <v>0.13650000000000001</v>
      </c>
      <c r="F361" s="14">
        <f t="shared" ca="1" si="147"/>
        <v>1.00050788</v>
      </c>
      <c r="G361" s="14">
        <f ca="1">(TRUNC(PRODUCT($F$12:$F360),16))</f>
        <v>1.1767678278479601</v>
      </c>
      <c r="H361" s="14">
        <f t="shared" ca="1" si="148"/>
        <v>1.1755734241567699</v>
      </c>
      <c r="I361" s="14">
        <f t="shared" ca="1" si="149"/>
        <v>1.00101602</v>
      </c>
      <c r="J361" s="13">
        <f t="shared" si="162"/>
        <v>4.4499999999999998E-2</v>
      </c>
      <c r="K361" s="33">
        <f t="shared" si="150"/>
        <v>45036</v>
      </c>
      <c r="L361" s="2">
        <f t="shared" si="151"/>
        <v>2</v>
      </c>
      <c r="M361" s="17">
        <f t="shared" si="152"/>
        <v>2</v>
      </c>
      <c r="N361" s="12">
        <f t="shared" si="153"/>
        <v>1.0003456019999999</v>
      </c>
      <c r="O361" s="12">
        <f t="shared" ca="1" si="154"/>
        <v>1.0013619730000001</v>
      </c>
      <c r="P361" s="17">
        <f t="shared" si="155"/>
        <v>0</v>
      </c>
      <c r="Q361" s="14">
        <f t="shared" ca="1" si="156"/>
        <v>19612.411199999999</v>
      </c>
      <c r="R361" s="21">
        <f t="shared" si="160"/>
        <v>0</v>
      </c>
      <c r="S361" s="14">
        <f t="shared" si="157"/>
        <v>0</v>
      </c>
      <c r="T361" s="4" t="str">
        <f t="shared" si="158"/>
        <v>J=</v>
      </c>
      <c r="U361" s="33">
        <f t="shared" si="159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1"/>
        <v>45042</v>
      </c>
      <c r="B362" s="124">
        <f t="shared" ca="1" si="145"/>
        <v>14429428.516799999</v>
      </c>
      <c r="C362" s="7">
        <f t="shared" si="146"/>
        <v>14400000</v>
      </c>
      <c r="D362" s="96">
        <f t="shared" si="163"/>
        <v>45041</v>
      </c>
      <c r="E362" s="94">
        <f ca="1">IF(D362&lt;$B$1,VLOOKUP(D362,[1]DI!$A$4:$B$15000,2,FALSE),0)</f>
        <v>0.13650000000000001</v>
      </c>
      <c r="F362" s="14">
        <f t="shared" ca="1" si="147"/>
        <v>1.00050788</v>
      </c>
      <c r="G362" s="14">
        <f ca="1">(TRUNC(PRODUCT($F$12:$F361),16))</f>
        <v>1.17736548469237</v>
      </c>
      <c r="H362" s="14">
        <f t="shared" ca="1" si="148"/>
        <v>1.1755734241567699</v>
      </c>
      <c r="I362" s="14">
        <f t="shared" ca="1" si="149"/>
        <v>1.00152441</v>
      </c>
      <c r="J362" s="13">
        <f t="shared" si="162"/>
        <v>4.4499999999999998E-2</v>
      </c>
      <c r="K362" s="33">
        <f t="shared" si="150"/>
        <v>45036</v>
      </c>
      <c r="L362" s="2">
        <f t="shared" si="151"/>
        <v>3</v>
      </c>
      <c r="M362" s="17">
        <f t="shared" si="152"/>
        <v>3</v>
      </c>
      <c r="N362" s="12">
        <f t="shared" si="153"/>
        <v>1.0005184469999999</v>
      </c>
      <c r="O362" s="12">
        <f t="shared" ca="1" si="154"/>
        <v>1.002043647</v>
      </c>
      <c r="P362" s="17">
        <f t="shared" si="155"/>
        <v>0</v>
      </c>
      <c r="Q362" s="14">
        <f t="shared" ca="1" si="156"/>
        <v>29428.516800000001</v>
      </c>
      <c r="R362" s="21">
        <f t="shared" si="160"/>
        <v>0</v>
      </c>
      <c r="S362" s="14">
        <f t="shared" si="157"/>
        <v>0</v>
      </c>
      <c r="T362" s="4" t="str">
        <f t="shared" si="158"/>
        <v>J=</v>
      </c>
      <c r="U362" s="33">
        <f t="shared" si="159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1"/>
        <v>45043</v>
      </c>
      <c r="B363" s="124">
        <f t="shared" ca="1" si="145"/>
        <v>14439251.5056</v>
      </c>
      <c r="C363" s="7">
        <f t="shared" si="146"/>
        <v>14400000</v>
      </c>
      <c r="D363" s="96">
        <f t="shared" si="163"/>
        <v>45042</v>
      </c>
      <c r="E363" s="94">
        <f ca="1">IF(D363&lt;$B$1,VLOOKUP(D363,[1]DI!$A$4:$B$15000,2,FALSE),0)</f>
        <v>0.13650000000000001</v>
      </c>
      <c r="F363" s="14">
        <f t="shared" ca="1" si="147"/>
        <v>1.00050788</v>
      </c>
      <c r="G363" s="14">
        <f ca="1">(TRUNC(PRODUCT($F$12:$F362),16))</f>
        <v>1.1779634450747301</v>
      </c>
      <c r="H363" s="14">
        <f t="shared" ca="1" si="148"/>
        <v>1.1755734241567699</v>
      </c>
      <c r="I363" s="14">
        <f t="shared" ca="1" si="149"/>
        <v>1.00203307</v>
      </c>
      <c r="J363" s="13">
        <f t="shared" si="162"/>
        <v>4.4499999999999998E-2</v>
      </c>
      <c r="K363" s="33">
        <f t="shared" si="150"/>
        <v>45036</v>
      </c>
      <c r="L363" s="2">
        <f t="shared" si="151"/>
        <v>4</v>
      </c>
      <c r="M363" s="17">
        <f t="shared" si="152"/>
        <v>4</v>
      </c>
      <c r="N363" s="12">
        <f t="shared" si="153"/>
        <v>1.0006913230000001</v>
      </c>
      <c r="O363" s="12">
        <f t="shared" ca="1" si="154"/>
        <v>1.002725799</v>
      </c>
      <c r="P363" s="17">
        <f t="shared" si="155"/>
        <v>0</v>
      </c>
      <c r="Q363" s="14">
        <f t="shared" ca="1" si="156"/>
        <v>39251.505599999997</v>
      </c>
      <c r="R363" s="21">
        <f t="shared" si="160"/>
        <v>0</v>
      </c>
      <c r="S363" s="14">
        <f t="shared" si="157"/>
        <v>0</v>
      </c>
      <c r="T363" s="4" t="str">
        <f t="shared" si="158"/>
        <v>J=</v>
      </c>
      <c r="U363" s="33">
        <f t="shared" si="159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1"/>
        <v>45044</v>
      </c>
      <c r="B364" s="124">
        <f t="shared" ca="1" si="145"/>
        <v>14449081.032</v>
      </c>
      <c r="C364" s="7">
        <f t="shared" si="146"/>
        <v>14400000</v>
      </c>
      <c r="D364" s="96">
        <f t="shared" si="163"/>
        <v>45043</v>
      </c>
      <c r="E364" s="94">
        <f ca="1">IF(D364&lt;$B$1,VLOOKUP(D364,[1]DI!$A$4:$B$15000,2,FALSE),0)</f>
        <v>0.13650000000000001</v>
      </c>
      <c r="F364" s="14">
        <f t="shared" ca="1" si="147"/>
        <v>1.00050788</v>
      </c>
      <c r="G364" s="14">
        <f ca="1">(TRUNC(PRODUCT($F$12:$F363),16))</f>
        <v>1.17856170914922</v>
      </c>
      <c r="H364" s="14">
        <f t="shared" ca="1" si="148"/>
        <v>1.1755734241567699</v>
      </c>
      <c r="I364" s="14">
        <f t="shared" ca="1" si="149"/>
        <v>1.0025419799999999</v>
      </c>
      <c r="J364" s="13">
        <f t="shared" si="162"/>
        <v>4.4499999999999998E-2</v>
      </c>
      <c r="K364" s="33">
        <f t="shared" si="150"/>
        <v>45036</v>
      </c>
      <c r="L364" s="2">
        <f t="shared" si="151"/>
        <v>5</v>
      </c>
      <c r="M364" s="17">
        <f t="shared" si="152"/>
        <v>5</v>
      </c>
      <c r="N364" s="12">
        <f t="shared" si="153"/>
        <v>1.000864228</v>
      </c>
      <c r="O364" s="12">
        <f t="shared" ca="1" si="154"/>
        <v>1.0034084050000001</v>
      </c>
      <c r="P364" s="17">
        <f t="shared" si="155"/>
        <v>0</v>
      </c>
      <c r="Q364" s="14">
        <f t="shared" ca="1" si="156"/>
        <v>49081.031999999999</v>
      </c>
      <c r="R364" s="21">
        <f t="shared" si="160"/>
        <v>0</v>
      </c>
      <c r="S364" s="14">
        <f t="shared" si="157"/>
        <v>0</v>
      </c>
      <c r="T364" s="4" t="str">
        <f t="shared" si="158"/>
        <v>J=</v>
      </c>
      <c r="U364" s="33">
        <f t="shared" si="159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1"/>
        <v>45048</v>
      </c>
      <c r="B365" s="124">
        <f t="shared" ca="1" si="145"/>
        <v>14458917.29759999</v>
      </c>
      <c r="C365" s="7">
        <f t="shared" si="146"/>
        <v>14400000</v>
      </c>
      <c r="D365" s="96">
        <f t="shared" si="163"/>
        <v>45044</v>
      </c>
      <c r="E365" s="94">
        <f ca="1">IF(D365&lt;$B$1,VLOOKUP(D365,[1]DI!$A$4:$B$15000,2,FALSE),0)</f>
        <v>0.13650000000000001</v>
      </c>
      <c r="F365" s="14">
        <f t="shared" ca="1" si="147"/>
        <v>1.00050788</v>
      </c>
      <c r="G365" s="14">
        <f ca="1">(TRUNC(PRODUCT($F$12:$F364),16))</f>
        <v>1.17916027707006</v>
      </c>
      <c r="H365" s="14">
        <f t="shared" ca="1" si="148"/>
        <v>1.1755734241567699</v>
      </c>
      <c r="I365" s="14">
        <f t="shared" ca="1" si="149"/>
        <v>1.0030511499999999</v>
      </c>
      <c r="J365" s="13">
        <f t="shared" si="162"/>
        <v>4.4499999999999998E-2</v>
      </c>
      <c r="K365" s="33">
        <f t="shared" si="150"/>
        <v>45036</v>
      </c>
      <c r="L365" s="2">
        <f t="shared" si="151"/>
        <v>6</v>
      </c>
      <c r="M365" s="17">
        <f t="shared" si="152"/>
        <v>6</v>
      </c>
      <c r="N365" s="12">
        <f t="shared" si="153"/>
        <v>1.001037164</v>
      </c>
      <c r="O365" s="12">
        <f t="shared" ca="1" si="154"/>
        <v>1.004091479</v>
      </c>
      <c r="P365" s="17">
        <f t="shared" si="155"/>
        <v>0</v>
      </c>
      <c r="Q365" s="14">
        <f t="shared" ca="1" si="156"/>
        <v>58917.297599990001</v>
      </c>
      <c r="R365" s="21">
        <f t="shared" si="160"/>
        <v>0</v>
      </c>
      <c r="S365" s="14">
        <f t="shared" si="157"/>
        <v>0</v>
      </c>
      <c r="T365" s="4" t="str">
        <f t="shared" si="158"/>
        <v>J=</v>
      </c>
      <c r="U365" s="33">
        <f t="shared" si="159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1"/>
        <v>45049</v>
      </c>
      <c r="B366" s="124">
        <f t="shared" ca="1" si="145"/>
        <v>14468760.25919999</v>
      </c>
      <c r="C366" s="7">
        <f t="shared" si="146"/>
        <v>14400000</v>
      </c>
      <c r="D366" s="96">
        <f t="shared" si="163"/>
        <v>45048</v>
      </c>
      <c r="E366" s="94">
        <f ca="1">IF(D366&lt;$B$1,VLOOKUP(D366,[1]DI!$A$4:$B$15000,2,FALSE),0)</f>
        <v>0.13650000000000001</v>
      </c>
      <c r="F366" s="14">
        <f t="shared" ca="1" si="147"/>
        <v>1.00050788</v>
      </c>
      <c r="G366" s="14">
        <f ca="1">(TRUNC(PRODUCT($F$12:$F365),16))</f>
        <v>1.17975914899158</v>
      </c>
      <c r="H366" s="14">
        <f t="shared" ca="1" si="148"/>
        <v>1.1755734241567699</v>
      </c>
      <c r="I366" s="14">
        <f t="shared" ca="1" si="149"/>
        <v>1.00356058</v>
      </c>
      <c r="J366" s="13">
        <f t="shared" si="162"/>
        <v>4.4499999999999998E-2</v>
      </c>
      <c r="K366" s="33">
        <f t="shared" si="150"/>
        <v>45036</v>
      </c>
      <c r="L366" s="2">
        <f t="shared" si="151"/>
        <v>7</v>
      </c>
      <c r="M366" s="17">
        <f t="shared" si="152"/>
        <v>7</v>
      </c>
      <c r="N366" s="12">
        <f t="shared" si="153"/>
        <v>1.0012101289999999</v>
      </c>
      <c r="O366" s="12">
        <f t="shared" ca="1" si="154"/>
        <v>1.0047750179999999</v>
      </c>
      <c r="P366" s="17">
        <f t="shared" si="155"/>
        <v>0</v>
      </c>
      <c r="Q366" s="14">
        <f t="shared" ca="1" si="156"/>
        <v>68760.259199990003</v>
      </c>
      <c r="R366" s="21">
        <f t="shared" si="160"/>
        <v>0</v>
      </c>
      <c r="S366" s="14">
        <f t="shared" si="157"/>
        <v>0</v>
      </c>
      <c r="T366" s="4" t="str">
        <f t="shared" si="158"/>
        <v>J=</v>
      </c>
      <c r="U366" s="33">
        <f t="shared" si="159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1"/>
        <v>45050</v>
      </c>
      <c r="B367" s="124">
        <f t="shared" ca="1" si="145"/>
        <v>14478609.945599999</v>
      </c>
      <c r="C367" s="7">
        <f t="shared" si="146"/>
        <v>14400000</v>
      </c>
      <c r="D367" s="96">
        <f t="shared" si="163"/>
        <v>45049</v>
      </c>
      <c r="E367" s="94">
        <f ca="1">IF(D367&lt;$B$1,VLOOKUP(D367,[1]DI!$A$4:$B$15000,2,FALSE),0)</f>
        <v>0.13650000000000001</v>
      </c>
      <c r="F367" s="14">
        <f t="shared" ca="1" si="147"/>
        <v>1.00050788</v>
      </c>
      <c r="G367" s="14">
        <f ca="1">(TRUNC(PRODUCT($F$12:$F366),16))</f>
        <v>1.18035832506817</v>
      </c>
      <c r="H367" s="14">
        <f t="shared" ca="1" si="148"/>
        <v>1.1755734241567699</v>
      </c>
      <c r="I367" s="14">
        <f t="shared" ca="1" si="149"/>
        <v>1.0040702699999999</v>
      </c>
      <c r="J367" s="13">
        <f t="shared" si="162"/>
        <v>4.4499999999999998E-2</v>
      </c>
      <c r="K367" s="33">
        <f t="shared" si="150"/>
        <v>45036</v>
      </c>
      <c r="L367" s="2">
        <f t="shared" si="151"/>
        <v>8</v>
      </c>
      <c r="M367" s="17">
        <f t="shared" si="152"/>
        <v>8</v>
      </c>
      <c r="N367" s="12">
        <f t="shared" si="153"/>
        <v>1.001383124</v>
      </c>
      <c r="O367" s="12">
        <f t="shared" ca="1" si="154"/>
        <v>1.0054590240000001</v>
      </c>
      <c r="P367" s="17">
        <f t="shared" si="155"/>
        <v>0</v>
      </c>
      <c r="Q367" s="14">
        <f t="shared" ca="1" si="156"/>
        <v>78609.945600000006</v>
      </c>
      <c r="R367" s="21">
        <f t="shared" si="160"/>
        <v>0</v>
      </c>
      <c r="S367" s="14">
        <f t="shared" si="157"/>
        <v>0</v>
      </c>
      <c r="T367" s="4" t="str">
        <f t="shared" si="158"/>
        <v>J=</v>
      </c>
      <c r="U367" s="33">
        <f t="shared" si="159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1"/>
        <v>45051</v>
      </c>
      <c r="B368" s="124">
        <f t="shared" ca="1" si="145"/>
        <v>14488466.356799999</v>
      </c>
      <c r="C368" s="7">
        <f t="shared" si="146"/>
        <v>14400000</v>
      </c>
      <c r="D368" s="96">
        <f t="shared" si="163"/>
        <v>45050</v>
      </c>
      <c r="E368" s="94">
        <f ca="1">IF(D368&lt;$B$1,VLOOKUP(D368,[1]DI!$A$4:$B$15000,2,FALSE),0)</f>
        <v>0.13650000000000001</v>
      </c>
      <c r="F368" s="14">
        <f t="shared" ca="1" si="147"/>
        <v>1.00050788</v>
      </c>
      <c r="G368" s="14">
        <f ca="1">(TRUNC(PRODUCT($F$12:$F367),16))</f>
        <v>1.1809578054543</v>
      </c>
      <c r="H368" s="14">
        <f t="shared" ca="1" si="148"/>
        <v>1.1755734241567699</v>
      </c>
      <c r="I368" s="14">
        <f t="shared" ca="1" si="149"/>
        <v>1.00458022</v>
      </c>
      <c r="J368" s="13">
        <f t="shared" si="162"/>
        <v>4.4499999999999998E-2</v>
      </c>
      <c r="K368" s="33">
        <f t="shared" si="150"/>
        <v>45036</v>
      </c>
      <c r="L368" s="2">
        <f t="shared" si="151"/>
        <v>9</v>
      </c>
      <c r="M368" s="17">
        <f t="shared" si="152"/>
        <v>9</v>
      </c>
      <c r="N368" s="12">
        <f t="shared" si="153"/>
        <v>1.001556149</v>
      </c>
      <c r="O368" s="12">
        <f t="shared" ca="1" si="154"/>
        <v>1.0061434970000001</v>
      </c>
      <c r="P368" s="17">
        <f t="shared" si="155"/>
        <v>0</v>
      </c>
      <c r="Q368" s="14">
        <f t="shared" ca="1" si="156"/>
        <v>88466.356799999994</v>
      </c>
      <c r="R368" s="21">
        <f t="shared" si="160"/>
        <v>0</v>
      </c>
      <c r="S368" s="14">
        <f t="shared" si="157"/>
        <v>0</v>
      </c>
      <c r="T368" s="4" t="str">
        <f t="shared" si="158"/>
        <v>J=</v>
      </c>
      <c r="U368" s="33">
        <f t="shared" si="159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1"/>
        <v>45054</v>
      </c>
      <c r="B369" s="124">
        <f t="shared" ca="1" si="145"/>
        <v>14498329.3344</v>
      </c>
      <c r="C369" s="7">
        <f t="shared" si="146"/>
        <v>14400000</v>
      </c>
      <c r="D369" s="96">
        <f t="shared" si="163"/>
        <v>45051</v>
      </c>
      <c r="E369" s="94">
        <f ca="1">IF(D369&lt;$B$1,VLOOKUP(D369,[1]DI!$A$4:$B$15000,2,FALSE),0)</f>
        <v>0.13650000000000001</v>
      </c>
      <c r="F369" s="14">
        <f t="shared" ca="1" si="147"/>
        <v>1.00050788</v>
      </c>
      <c r="G369" s="14">
        <f ca="1">(TRUNC(PRODUCT($F$12:$F368),16))</f>
        <v>1.1815575903045401</v>
      </c>
      <c r="H369" s="14">
        <f t="shared" ca="1" si="148"/>
        <v>1.1755734241567699</v>
      </c>
      <c r="I369" s="14">
        <f t="shared" ca="1" si="149"/>
        <v>1.0050904199999999</v>
      </c>
      <c r="J369" s="13">
        <f t="shared" si="162"/>
        <v>4.4499999999999998E-2</v>
      </c>
      <c r="K369" s="33">
        <f t="shared" si="150"/>
        <v>45036</v>
      </c>
      <c r="L369" s="2">
        <f t="shared" si="151"/>
        <v>10</v>
      </c>
      <c r="M369" s="17">
        <f t="shared" si="152"/>
        <v>10</v>
      </c>
      <c r="N369" s="12">
        <f t="shared" si="153"/>
        <v>1.0017292040000001</v>
      </c>
      <c r="O369" s="12">
        <f t="shared" ca="1" si="154"/>
        <v>1.006828426</v>
      </c>
      <c r="P369" s="17">
        <f t="shared" si="155"/>
        <v>0</v>
      </c>
      <c r="Q369" s="14">
        <f t="shared" ca="1" si="156"/>
        <v>98329.334400000007</v>
      </c>
      <c r="R369" s="21">
        <f t="shared" si="160"/>
        <v>0</v>
      </c>
      <c r="S369" s="14">
        <f t="shared" si="157"/>
        <v>0</v>
      </c>
      <c r="T369" s="4" t="str">
        <f t="shared" si="158"/>
        <v>J=</v>
      </c>
      <c r="U369" s="33">
        <f t="shared" si="159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1"/>
        <v>45055</v>
      </c>
      <c r="B370" s="124">
        <f t="shared" ca="1" si="145"/>
        <v>14508199.1952</v>
      </c>
      <c r="C370" s="7">
        <f t="shared" si="146"/>
        <v>14400000</v>
      </c>
      <c r="D370" s="96">
        <f t="shared" si="163"/>
        <v>45054</v>
      </c>
      <c r="E370" s="94">
        <f ca="1">IF(D370&lt;$B$1,VLOOKUP(D370,[1]DI!$A$4:$B$15000,2,FALSE),0)</f>
        <v>0.13650000000000001</v>
      </c>
      <c r="F370" s="14">
        <f t="shared" ca="1" si="147"/>
        <v>1.00050788</v>
      </c>
      <c r="G370" s="14">
        <f ca="1">(TRUNC(PRODUCT($F$12:$F369),16))</f>
        <v>1.1821576797735001</v>
      </c>
      <c r="H370" s="14">
        <f t="shared" ca="1" si="148"/>
        <v>1.1755734241567699</v>
      </c>
      <c r="I370" s="14">
        <f t="shared" ca="1" si="149"/>
        <v>1.00560089</v>
      </c>
      <c r="J370" s="13">
        <f t="shared" si="162"/>
        <v>4.4499999999999998E-2</v>
      </c>
      <c r="K370" s="33">
        <f t="shared" si="150"/>
        <v>45036</v>
      </c>
      <c r="L370" s="2">
        <f t="shared" si="151"/>
        <v>11</v>
      </c>
      <c r="M370" s="17">
        <f t="shared" si="152"/>
        <v>11</v>
      </c>
      <c r="N370" s="12">
        <f t="shared" si="153"/>
        <v>1.0019022879999999</v>
      </c>
      <c r="O370" s="12">
        <f t="shared" ca="1" si="154"/>
        <v>1.007513833</v>
      </c>
      <c r="P370" s="17">
        <f t="shared" si="155"/>
        <v>0</v>
      </c>
      <c r="Q370" s="14">
        <f t="shared" ca="1" si="156"/>
        <v>108199.1952</v>
      </c>
      <c r="R370" s="21">
        <f t="shared" si="160"/>
        <v>0</v>
      </c>
      <c r="S370" s="14">
        <f t="shared" si="157"/>
        <v>0</v>
      </c>
      <c r="T370" s="4" t="str">
        <f t="shared" si="158"/>
        <v>J=</v>
      </c>
      <c r="U370" s="33">
        <f t="shared" si="159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1"/>
        <v>45056</v>
      </c>
      <c r="B371" s="124">
        <f t="shared" ca="1" si="145"/>
        <v>14518075.6368</v>
      </c>
      <c r="C371" s="7">
        <f t="shared" si="146"/>
        <v>14400000</v>
      </c>
      <c r="D371" s="96">
        <f t="shared" si="163"/>
        <v>45055</v>
      </c>
      <c r="E371" s="94">
        <f ca="1">IF(D371&lt;$B$1,VLOOKUP(D371,[1]DI!$A$4:$B$15000,2,FALSE),0)</f>
        <v>0.13650000000000001</v>
      </c>
      <c r="F371" s="14">
        <f t="shared" ca="1" si="147"/>
        <v>1.00050788</v>
      </c>
      <c r="G371" s="14">
        <f ca="1">(TRUNC(PRODUCT($F$12:$F370),16))</f>
        <v>1.1827580740159001</v>
      </c>
      <c r="H371" s="14">
        <f t="shared" ca="1" si="148"/>
        <v>1.1755734241567699</v>
      </c>
      <c r="I371" s="14">
        <f t="shared" ca="1" si="149"/>
        <v>1.00611161</v>
      </c>
      <c r="J371" s="13">
        <f t="shared" si="162"/>
        <v>4.4499999999999998E-2</v>
      </c>
      <c r="K371" s="33">
        <f t="shared" si="150"/>
        <v>45036</v>
      </c>
      <c r="L371" s="2">
        <f t="shared" si="151"/>
        <v>12</v>
      </c>
      <c r="M371" s="17">
        <f t="shared" si="152"/>
        <v>12</v>
      </c>
      <c r="N371" s="12">
        <f t="shared" si="153"/>
        <v>1.0020754030000001</v>
      </c>
      <c r="O371" s="12">
        <f t="shared" ca="1" si="154"/>
        <v>1.008199697</v>
      </c>
      <c r="P371" s="17">
        <f t="shared" si="155"/>
        <v>0</v>
      </c>
      <c r="Q371" s="14">
        <f t="shared" ca="1" si="156"/>
        <v>118075.63679999999</v>
      </c>
      <c r="R371" s="21">
        <f t="shared" si="160"/>
        <v>0</v>
      </c>
      <c r="S371" s="14">
        <f t="shared" si="157"/>
        <v>0</v>
      </c>
      <c r="T371" s="4" t="str">
        <f t="shared" si="158"/>
        <v>J=</v>
      </c>
      <c r="U371" s="33">
        <f t="shared" si="159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1"/>
        <v>45057</v>
      </c>
      <c r="B372" s="124">
        <f t="shared" ca="1" si="145"/>
        <v>14527958.9616</v>
      </c>
      <c r="C372" s="7">
        <f t="shared" si="146"/>
        <v>14400000</v>
      </c>
      <c r="D372" s="96">
        <f t="shared" si="163"/>
        <v>45056</v>
      </c>
      <c r="E372" s="94">
        <f ca="1">IF(D372&lt;$B$1,VLOOKUP(D372,[1]DI!$A$4:$B$15000,2,FALSE),0)</f>
        <v>0.13650000000000001</v>
      </c>
      <c r="F372" s="14">
        <f t="shared" ca="1" si="147"/>
        <v>1.00050788</v>
      </c>
      <c r="G372" s="14">
        <f ca="1">(TRUNC(PRODUCT($F$12:$F371),16))</f>
        <v>1.18335877318653</v>
      </c>
      <c r="H372" s="14">
        <f t="shared" ca="1" si="148"/>
        <v>1.1755734241567699</v>
      </c>
      <c r="I372" s="14">
        <f t="shared" ca="1" si="149"/>
        <v>1.0066226</v>
      </c>
      <c r="J372" s="13">
        <f t="shared" si="162"/>
        <v>4.4499999999999998E-2</v>
      </c>
      <c r="K372" s="33">
        <f t="shared" si="150"/>
        <v>45036</v>
      </c>
      <c r="L372" s="2">
        <f t="shared" si="151"/>
        <v>13</v>
      </c>
      <c r="M372" s="17">
        <f t="shared" si="152"/>
        <v>13</v>
      </c>
      <c r="N372" s="12">
        <f t="shared" si="153"/>
        <v>1.0022485480000001</v>
      </c>
      <c r="O372" s="12">
        <f t="shared" ca="1" si="154"/>
        <v>1.0088860390000001</v>
      </c>
      <c r="P372" s="17">
        <f t="shared" si="155"/>
        <v>0</v>
      </c>
      <c r="Q372" s="14">
        <f t="shared" ca="1" si="156"/>
        <v>127958.9616</v>
      </c>
      <c r="R372" s="21">
        <f t="shared" si="160"/>
        <v>0</v>
      </c>
      <c r="S372" s="14">
        <f t="shared" si="157"/>
        <v>0</v>
      </c>
      <c r="T372" s="4" t="str">
        <f t="shared" si="158"/>
        <v>J=</v>
      </c>
      <c r="U372" s="33">
        <f t="shared" si="159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1"/>
        <v>45058</v>
      </c>
      <c r="B373" s="124">
        <f t="shared" ca="1" si="145"/>
        <v>14537848.8672</v>
      </c>
      <c r="C373" s="7">
        <f t="shared" si="146"/>
        <v>14400000</v>
      </c>
      <c r="D373" s="96">
        <f t="shared" si="163"/>
        <v>45057</v>
      </c>
      <c r="E373" s="94">
        <f ca="1">IF(D373&lt;$B$1,VLOOKUP(D373,[1]DI!$A$4:$B$15000,2,FALSE),0)</f>
        <v>0.13650000000000001</v>
      </c>
      <c r="F373" s="14">
        <f t="shared" ca="1" si="147"/>
        <v>1.00050788</v>
      </c>
      <c r="G373" s="14">
        <f ca="1">(TRUNC(PRODUCT($F$12:$F372),16))</f>
        <v>1.1839597774402599</v>
      </c>
      <c r="H373" s="14">
        <f t="shared" ca="1" si="148"/>
        <v>1.1755734241567699</v>
      </c>
      <c r="I373" s="14">
        <f t="shared" ca="1" si="149"/>
        <v>1.0071338400000001</v>
      </c>
      <c r="J373" s="13">
        <f t="shared" si="162"/>
        <v>4.4499999999999998E-2</v>
      </c>
      <c r="K373" s="33">
        <f t="shared" si="150"/>
        <v>45036</v>
      </c>
      <c r="L373" s="2">
        <f t="shared" si="151"/>
        <v>14</v>
      </c>
      <c r="M373" s="17">
        <f t="shared" si="152"/>
        <v>14</v>
      </c>
      <c r="N373" s="12">
        <f t="shared" si="153"/>
        <v>1.002421722</v>
      </c>
      <c r="O373" s="12">
        <f t="shared" ca="1" si="154"/>
        <v>1.009572838</v>
      </c>
      <c r="P373" s="17">
        <f t="shared" si="155"/>
        <v>0</v>
      </c>
      <c r="Q373" s="14">
        <f t="shared" ca="1" si="156"/>
        <v>137848.86720000001</v>
      </c>
      <c r="R373" s="21">
        <f t="shared" si="160"/>
        <v>0</v>
      </c>
      <c r="S373" s="14">
        <f t="shared" si="157"/>
        <v>0</v>
      </c>
      <c r="T373" s="4" t="str">
        <f t="shared" si="158"/>
        <v>J=</v>
      </c>
      <c r="U373" s="33">
        <f t="shared" si="159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1"/>
        <v>45061</v>
      </c>
      <c r="B374" s="124">
        <f t="shared" ca="1" si="145"/>
        <v>14547745.5264</v>
      </c>
      <c r="C374" s="7">
        <f t="shared" si="146"/>
        <v>14400000</v>
      </c>
      <c r="D374" s="96">
        <f t="shared" si="163"/>
        <v>45058</v>
      </c>
      <c r="E374" s="94">
        <f ca="1">IF(D374&lt;$B$1,VLOOKUP(D374,[1]DI!$A$4:$B$15000,2,FALSE),0)</f>
        <v>0.13650000000000001</v>
      </c>
      <c r="F374" s="14">
        <f t="shared" ca="1" si="147"/>
        <v>1.00050788</v>
      </c>
      <c r="G374" s="14">
        <f ca="1">(TRUNC(PRODUCT($F$12:$F373),16))</f>
        <v>1.18456108693203</v>
      </c>
      <c r="H374" s="14">
        <f t="shared" ca="1" si="148"/>
        <v>1.1755734241567699</v>
      </c>
      <c r="I374" s="14">
        <f t="shared" ca="1" si="149"/>
        <v>1.0076453400000001</v>
      </c>
      <c r="J374" s="13">
        <f t="shared" si="162"/>
        <v>4.4499999999999998E-2</v>
      </c>
      <c r="K374" s="33">
        <f t="shared" si="150"/>
        <v>45036</v>
      </c>
      <c r="L374" s="2">
        <f t="shared" si="151"/>
        <v>15</v>
      </c>
      <c r="M374" s="17">
        <f t="shared" si="152"/>
        <v>15</v>
      </c>
      <c r="N374" s="12">
        <f t="shared" si="153"/>
        <v>1.0025949270000001</v>
      </c>
      <c r="O374" s="12">
        <f t="shared" ca="1" si="154"/>
        <v>1.010260106</v>
      </c>
      <c r="P374" s="17">
        <f t="shared" si="155"/>
        <v>0</v>
      </c>
      <c r="Q374" s="14">
        <f t="shared" ca="1" si="156"/>
        <v>147745.5264</v>
      </c>
      <c r="R374" s="21">
        <f t="shared" si="160"/>
        <v>0</v>
      </c>
      <c r="S374" s="14">
        <f t="shared" si="157"/>
        <v>0</v>
      </c>
      <c r="T374" s="4" t="str">
        <f t="shared" si="158"/>
        <v>J=</v>
      </c>
      <c r="U374" s="33">
        <f t="shared" si="159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1"/>
        <v>45062</v>
      </c>
      <c r="B375" s="124">
        <f t="shared" ca="1" si="145"/>
        <v>14557649.054400001</v>
      </c>
      <c r="C375" s="7">
        <f t="shared" si="146"/>
        <v>14400000</v>
      </c>
      <c r="D375" s="96">
        <f t="shared" si="163"/>
        <v>45061</v>
      </c>
      <c r="E375" s="94">
        <f ca="1">IF(D375&lt;$B$1,VLOOKUP(D375,[1]DI!$A$4:$B$15000,2,FALSE),0)</f>
        <v>0.13650000000000001</v>
      </c>
      <c r="F375" s="14">
        <f t="shared" ca="1" si="147"/>
        <v>1.00050788</v>
      </c>
      <c r="G375" s="14">
        <f ca="1">(TRUNC(PRODUCT($F$12:$F374),16))</f>
        <v>1.18516270181686</v>
      </c>
      <c r="H375" s="14">
        <f t="shared" ca="1" si="148"/>
        <v>1.1755734241567699</v>
      </c>
      <c r="I375" s="14">
        <f t="shared" ca="1" si="149"/>
        <v>1.00815711</v>
      </c>
      <c r="J375" s="13">
        <f t="shared" si="162"/>
        <v>4.4499999999999998E-2</v>
      </c>
      <c r="K375" s="33">
        <f t="shared" si="150"/>
        <v>45036</v>
      </c>
      <c r="L375" s="2">
        <f t="shared" si="151"/>
        <v>16</v>
      </c>
      <c r="M375" s="17">
        <f t="shared" si="152"/>
        <v>16</v>
      </c>
      <c r="N375" s="12">
        <f t="shared" si="153"/>
        <v>1.0027681610000001</v>
      </c>
      <c r="O375" s="12">
        <f t="shared" ca="1" si="154"/>
        <v>1.0109478510000001</v>
      </c>
      <c r="P375" s="17">
        <f t="shared" si="155"/>
        <v>0</v>
      </c>
      <c r="Q375" s="14">
        <f t="shared" ca="1" si="156"/>
        <v>157649.05439999999</v>
      </c>
      <c r="R375" s="21">
        <f t="shared" si="160"/>
        <v>0</v>
      </c>
      <c r="S375" s="14">
        <f t="shared" si="157"/>
        <v>0</v>
      </c>
      <c r="T375" s="4" t="str">
        <f t="shared" si="158"/>
        <v>J=</v>
      </c>
      <c r="U375" s="33">
        <f t="shared" si="159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1"/>
        <v>45063</v>
      </c>
      <c r="B376" s="124">
        <f t="shared" ca="1" si="145"/>
        <v>14567559.192</v>
      </c>
      <c r="C376" s="7">
        <f t="shared" si="146"/>
        <v>14400000</v>
      </c>
      <c r="D376" s="96">
        <f t="shared" si="163"/>
        <v>45062</v>
      </c>
      <c r="E376" s="94">
        <f ca="1">IF(D376&lt;$B$1,VLOOKUP(D376,[1]DI!$A$4:$B$15000,2,FALSE),0)</f>
        <v>0.13650000000000001</v>
      </c>
      <c r="F376" s="14">
        <f t="shared" ca="1" si="147"/>
        <v>1.00050788</v>
      </c>
      <c r="G376" s="14">
        <f ca="1">(TRUNC(PRODUCT($F$12:$F375),16))</f>
        <v>1.1857646222498599</v>
      </c>
      <c r="H376" s="14">
        <f t="shared" ca="1" si="148"/>
        <v>1.1755734241567699</v>
      </c>
      <c r="I376" s="14">
        <f t="shared" ca="1" si="149"/>
        <v>1.0086691299999999</v>
      </c>
      <c r="J376" s="13">
        <f t="shared" si="162"/>
        <v>4.4499999999999998E-2</v>
      </c>
      <c r="K376" s="33">
        <f t="shared" si="150"/>
        <v>45036</v>
      </c>
      <c r="L376" s="2">
        <f t="shared" si="151"/>
        <v>17</v>
      </c>
      <c r="M376" s="17">
        <f t="shared" si="152"/>
        <v>17</v>
      </c>
      <c r="N376" s="12">
        <f t="shared" si="153"/>
        <v>1.0029414249999999</v>
      </c>
      <c r="O376" s="12">
        <f t="shared" ca="1" si="154"/>
        <v>1.0116360550000001</v>
      </c>
      <c r="P376" s="17">
        <f t="shared" si="155"/>
        <v>0</v>
      </c>
      <c r="Q376" s="14">
        <f t="shared" ca="1" si="156"/>
        <v>167559.19200000001</v>
      </c>
      <c r="R376" s="21">
        <f t="shared" si="160"/>
        <v>0</v>
      </c>
      <c r="S376" s="14">
        <f t="shared" si="157"/>
        <v>0</v>
      </c>
      <c r="T376" s="4" t="str">
        <f t="shared" si="158"/>
        <v>J=</v>
      </c>
      <c r="U376" s="33">
        <f t="shared" si="159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1"/>
        <v>45064</v>
      </c>
      <c r="B377" s="124">
        <f t="shared" ca="1" si="145"/>
        <v>14577476.0688</v>
      </c>
      <c r="C377" s="7">
        <f t="shared" si="146"/>
        <v>14400000</v>
      </c>
      <c r="D377" s="96">
        <f t="shared" si="163"/>
        <v>45063</v>
      </c>
      <c r="E377" s="94">
        <f ca="1">IF(D377&lt;$B$1,VLOOKUP(D377,[1]DI!$A$4:$B$15000,2,FALSE),0)</f>
        <v>0.13650000000000001</v>
      </c>
      <c r="F377" s="14">
        <f t="shared" ca="1" si="147"/>
        <v>1.00050788</v>
      </c>
      <c r="G377" s="14">
        <f ca="1">(TRUNC(PRODUCT($F$12:$F376),16))</f>
        <v>1.18636684838621</v>
      </c>
      <c r="H377" s="14">
        <f t="shared" ca="1" si="148"/>
        <v>1.1755734241567699</v>
      </c>
      <c r="I377" s="14">
        <f t="shared" ca="1" si="149"/>
        <v>1.0091814100000001</v>
      </c>
      <c r="J377" s="13">
        <f t="shared" si="162"/>
        <v>4.4499999999999998E-2</v>
      </c>
      <c r="K377" s="33">
        <f t="shared" si="150"/>
        <v>45036</v>
      </c>
      <c r="L377" s="2">
        <f t="shared" si="151"/>
        <v>18</v>
      </c>
      <c r="M377" s="17">
        <f t="shared" si="152"/>
        <v>18</v>
      </c>
      <c r="N377" s="12">
        <f t="shared" si="153"/>
        <v>1.003114719</v>
      </c>
      <c r="O377" s="12">
        <f t="shared" ca="1" si="154"/>
        <v>1.012324727</v>
      </c>
      <c r="P377" s="17">
        <f t="shared" si="155"/>
        <v>0</v>
      </c>
      <c r="Q377" s="14">
        <f t="shared" ca="1" si="156"/>
        <v>177476.06880000001</v>
      </c>
      <c r="R377" s="21">
        <f t="shared" si="160"/>
        <v>0</v>
      </c>
      <c r="S377" s="14">
        <f t="shared" si="157"/>
        <v>0</v>
      </c>
      <c r="T377" s="4" t="str">
        <f t="shared" si="158"/>
        <v>J=</v>
      </c>
      <c r="U377" s="33">
        <f t="shared" si="159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1"/>
        <v>45065</v>
      </c>
      <c r="B378" s="124">
        <f t="shared" ca="1" si="145"/>
        <v>14587399.8432</v>
      </c>
      <c r="C378" s="7">
        <f t="shared" si="146"/>
        <v>14400000</v>
      </c>
      <c r="D378" s="96">
        <f t="shared" si="163"/>
        <v>45064</v>
      </c>
      <c r="E378" s="94">
        <f ca="1">IF(D378&lt;$B$1,VLOOKUP(D378,[1]DI!$A$4:$B$15000,2,FALSE),0)</f>
        <v>0.13650000000000001</v>
      </c>
      <c r="F378" s="14">
        <f t="shared" ca="1" si="147"/>
        <v>1.00050788</v>
      </c>
      <c r="G378" s="14">
        <f ca="1">(TRUNC(PRODUCT($F$12:$F377),16))</f>
        <v>1.1869693803811601</v>
      </c>
      <c r="H378" s="14">
        <f t="shared" ca="1" si="148"/>
        <v>1.1755734241567699</v>
      </c>
      <c r="I378" s="14">
        <f t="shared" ca="1" si="149"/>
        <v>1.0096939599999999</v>
      </c>
      <c r="J378" s="13">
        <f t="shared" si="162"/>
        <v>4.4499999999999998E-2</v>
      </c>
      <c r="K378" s="33">
        <f t="shared" si="150"/>
        <v>45036</v>
      </c>
      <c r="L378" s="2">
        <f t="shared" si="151"/>
        <v>19</v>
      </c>
      <c r="M378" s="17">
        <f t="shared" si="152"/>
        <v>19</v>
      </c>
      <c r="N378" s="12">
        <f t="shared" si="153"/>
        <v>1.003288044</v>
      </c>
      <c r="O378" s="12">
        <f t="shared" ca="1" si="154"/>
        <v>1.013013878</v>
      </c>
      <c r="P378" s="17">
        <f t="shared" si="155"/>
        <v>0</v>
      </c>
      <c r="Q378" s="14">
        <f t="shared" ca="1" si="156"/>
        <v>187399.8432</v>
      </c>
      <c r="R378" s="21">
        <f t="shared" si="160"/>
        <v>0</v>
      </c>
      <c r="S378" s="14">
        <f t="shared" si="157"/>
        <v>0</v>
      </c>
      <c r="T378" s="4" t="str">
        <f t="shared" si="158"/>
        <v>J=</v>
      </c>
      <c r="U378" s="33">
        <f t="shared" si="159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1"/>
        <v>45068</v>
      </c>
      <c r="B379" s="124">
        <f t="shared" ca="1" si="145"/>
        <v>14597330.2272</v>
      </c>
      <c r="C379" s="7">
        <f t="shared" si="146"/>
        <v>14400000</v>
      </c>
      <c r="D379" s="96">
        <f t="shared" si="163"/>
        <v>45065</v>
      </c>
      <c r="E379" s="94">
        <f ca="1">IF(D379&lt;$B$1,VLOOKUP(D379,[1]DI!$A$4:$B$15000,2,FALSE),0)</f>
        <v>0.13650000000000001</v>
      </c>
      <c r="F379" s="14">
        <f t="shared" ca="1" si="147"/>
        <v>1.00050788</v>
      </c>
      <c r="G379" s="14">
        <f ca="1">(TRUNC(PRODUCT($F$12:$F378),16))</f>
        <v>1.1875722183900701</v>
      </c>
      <c r="H379" s="14">
        <f t="shared" ca="1" si="148"/>
        <v>1.1755734241567699</v>
      </c>
      <c r="I379" s="14">
        <f t="shared" ca="1" si="149"/>
        <v>1.01020676</v>
      </c>
      <c r="J379" s="13">
        <f t="shared" si="162"/>
        <v>4.4499999999999998E-2</v>
      </c>
      <c r="K379" s="33">
        <f t="shared" si="150"/>
        <v>45036</v>
      </c>
      <c r="L379" s="2">
        <f t="shared" si="151"/>
        <v>20</v>
      </c>
      <c r="M379" s="17">
        <f t="shared" si="152"/>
        <v>20</v>
      </c>
      <c r="N379" s="12">
        <f t="shared" si="153"/>
        <v>1.003461398</v>
      </c>
      <c r="O379" s="12">
        <f t="shared" ca="1" si="154"/>
        <v>1.013703488</v>
      </c>
      <c r="P379" s="17">
        <f t="shared" si="155"/>
        <v>18</v>
      </c>
      <c r="Q379" s="14">
        <f t="shared" ca="1" si="156"/>
        <v>197330.22719999999</v>
      </c>
      <c r="R379" s="21">
        <f t="shared" si="160"/>
        <v>0</v>
      </c>
      <c r="S379" s="14">
        <f t="shared" si="157"/>
        <v>0</v>
      </c>
      <c r="T379" s="4" t="str">
        <f t="shared" si="158"/>
        <v>J=</v>
      </c>
      <c r="U379" s="33">
        <f t="shared" si="159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1"/>
        <v>45069</v>
      </c>
      <c r="B380" s="124">
        <f t="shared" ca="1" si="145"/>
        <v>14409802.8576</v>
      </c>
      <c r="C380" s="7">
        <f t="shared" si="146"/>
        <v>14400000</v>
      </c>
      <c r="D380" s="96">
        <f t="shared" si="163"/>
        <v>45068</v>
      </c>
      <c r="E380" s="94">
        <f ca="1">IF(D380&lt;$B$1,VLOOKUP(D380,[1]DI!$A$4:$B$15000,2,FALSE),0)</f>
        <v>0.13650000000000001</v>
      </c>
      <c r="F380" s="14">
        <f t="shared" ca="1" si="147"/>
        <v>1.00050788</v>
      </c>
      <c r="G380" s="14">
        <f ca="1">(TRUNC(PRODUCT($F$12:$F379),16))</f>
        <v>1.18817536256835</v>
      </c>
      <c r="H380" s="14">
        <f t="shared" ca="1" si="148"/>
        <v>1.1875722183900701</v>
      </c>
      <c r="I380" s="14">
        <f t="shared" ca="1" si="149"/>
        <v>1.00050788</v>
      </c>
      <c r="J380" s="13">
        <f t="shared" si="162"/>
        <v>4.4499999999999998E-2</v>
      </c>
      <c r="K380" s="33">
        <f t="shared" si="150"/>
        <v>45068</v>
      </c>
      <c r="L380" s="2">
        <f t="shared" si="151"/>
        <v>1</v>
      </c>
      <c r="M380" s="17">
        <f t="shared" si="152"/>
        <v>1</v>
      </c>
      <c r="N380" s="12">
        <f t="shared" si="153"/>
        <v>1.000172786</v>
      </c>
      <c r="O380" s="12">
        <f t="shared" ca="1" si="154"/>
        <v>1.000680754</v>
      </c>
      <c r="P380" s="17">
        <f t="shared" si="155"/>
        <v>0</v>
      </c>
      <c r="Q380" s="14">
        <f t="shared" ca="1" si="156"/>
        <v>9802.8575999999994</v>
      </c>
      <c r="R380" s="21">
        <f t="shared" si="160"/>
        <v>0</v>
      </c>
      <c r="S380" s="14">
        <f t="shared" si="157"/>
        <v>0</v>
      </c>
      <c r="T380" s="4" t="str">
        <f t="shared" si="158"/>
        <v>J=</v>
      </c>
      <c r="U380" s="33">
        <f t="shared" si="159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1"/>
        <v>45070</v>
      </c>
      <c r="B381" s="124">
        <f t="shared" ca="1" si="145"/>
        <v>14419612.4112</v>
      </c>
      <c r="C381" s="7">
        <f t="shared" si="146"/>
        <v>14400000</v>
      </c>
      <c r="D381" s="96">
        <f t="shared" si="163"/>
        <v>45069</v>
      </c>
      <c r="E381" s="94">
        <f ca="1">IF(D381&lt;$B$1,VLOOKUP(D381,[1]DI!$A$4:$B$15000,2,FALSE),0)</f>
        <v>0.13650000000000001</v>
      </c>
      <c r="F381" s="14">
        <f t="shared" ca="1" si="147"/>
        <v>1.00050788</v>
      </c>
      <c r="G381" s="14">
        <f ca="1">(TRUNC(PRODUCT($F$12:$F380),16))</f>
        <v>1.18877881307149</v>
      </c>
      <c r="H381" s="14">
        <f t="shared" ca="1" si="148"/>
        <v>1.1875722183900701</v>
      </c>
      <c r="I381" s="14">
        <f t="shared" ca="1" si="149"/>
        <v>1.00101602</v>
      </c>
      <c r="J381" s="13">
        <f t="shared" si="162"/>
        <v>4.4499999999999998E-2</v>
      </c>
      <c r="K381" s="33">
        <f t="shared" si="150"/>
        <v>45068</v>
      </c>
      <c r="L381" s="2">
        <f t="shared" si="151"/>
        <v>2</v>
      </c>
      <c r="M381" s="17">
        <f t="shared" si="152"/>
        <v>2</v>
      </c>
      <c r="N381" s="12">
        <f t="shared" si="153"/>
        <v>1.0003456019999999</v>
      </c>
      <c r="O381" s="12">
        <f t="shared" ca="1" si="154"/>
        <v>1.0013619730000001</v>
      </c>
      <c r="P381" s="17">
        <f t="shared" si="155"/>
        <v>0</v>
      </c>
      <c r="Q381" s="14">
        <f t="shared" ca="1" si="156"/>
        <v>19612.411199999999</v>
      </c>
      <c r="R381" s="21">
        <f t="shared" si="160"/>
        <v>0</v>
      </c>
      <c r="S381" s="14">
        <f t="shared" si="157"/>
        <v>0</v>
      </c>
      <c r="T381" s="4" t="str">
        <f t="shared" si="158"/>
        <v>J=</v>
      </c>
      <c r="U381" s="33">
        <f t="shared" si="159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1"/>
        <v>45071</v>
      </c>
      <c r="B382" s="124">
        <f t="shared" ca="1" si="145"/>
        <v>14429428.516799999</v>
      </c>
      <c r="C382" s="7">
        <f t="shared" si="146"/>
        <v>14400000</v>
      </c>
      <c r="D382" s="96">
        <f t="shared" si="163"/>
        <v>45070</v>
      </c>
      <c r="E382" s="94">
        <f ca="1">IF(D382&lt;$B$1,VLOOKUP(D382,[1]DI!$A$4:$B$15000,2,FALSE),0)</f>
        <v>0.13650000000000001</v>
      </c>
      <c r="F382" s="14">
        <f t="shared" ca="1" si="147"/>
        <v>1.00050788</v>
      </c>
      <c r="G382" s="14">
        <f ca="1">(TRUNC(PRODUCT($F$12:$F381),16))</f>
        <v>1.18938257005507</v>
      </c>
      <c r="H382" s="14">
        <f t="shared" ca="1" si="148"/>
        <v>1.1875722183900701</v>
      </c>
      <c r="I382" s="14">
        <f t="shared" ca="1" si="149"/>
        <v>1.00152441</v>
      </c>
      <c r="J382" s="13">
        <f t="shared" si="162"/>
        <v>4.4499999999999998E-2</v>
      </c>
      <c r="K382" s="33">
        <f t="shared" si="150"/>
        <v>45068</v>
      </c>
      <c r="L382" s="2">
        <f t="shared" si="151"/>
        <v>3</v>
      </c>
      <c r="M382" s="17">
        <f t="shared" si="152"/>
        <v>3</v>
      </c>
      <c r="N382" s="12">
        <f t="shared" si="153"/>
        <v>1.0005184469999999</v>
      </c>
      <c r="O382" s="12">
        <f t="shared" ca="1" si="154"/>
        <v>1.002043647</v>
      </c>
      <c r="P382" s="17">
        <f t="shared" si="155"/>
        <v>0</v>
      </c>
      <c r="Q382" s="14">
        <f t="shared" ca="1" si="156"/>
        <v>29428.516800000001</v>
      </c>
      <c r="R382" s="21">
        <f t="shared" si="160"/>
        <v>0</v>
      </c>
      <c r="S382" s="14">
        <f t="shared" si="157"/>
        <v>0</v>
      </c>
      <c r="T382" s="4" t="str">
        <f t="shared" si="158"/>
        <v>J=</v>
      </c>
      <c r="U382" s="33">
        <f t="shared" si="159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1"/>
        <v>45072</v>
      </c>
      <c r="B383" s="124">
        <f t="shared" ca="1" si="145"/>
        <v>14439251.5056</v>
      </c>
      <c r="C383" s="7">
        <f t="shared" si="146"/>
        <v>14400000</v>
      </c>
      <c r="D383" s="96">
        <f t="shared" si="163"/>
        <v>45071</v>
      </c>
      <c r="E383" s="94">
        <f ca="1">IF(D383&lt;$B$1,VLOOKUP(D383,[1]DI!$A$4:$B$15000,2,FALSE),0)</f>
        <v>0.13650000000000001</v>
      </c>
      <c r="F383" s="14">
        <f t="shared" ca="1" si="147"/>
        <v>1.00050788</v>
      </c>
      <c r="G383" s="14">
        <f ca="1">(TRUNC(PRODUCT($F$12:$F382),16))</f>
        <v>1.18998663367475</v>
      </c>
      <c r="H383" s="14">
        <f t="shared" ca="1" si="148"/>
        <v>1.1875722183900701</v>
      </c>
      <c r="I383" s="14">
        <f t="shared" ca="1" si="149"/>
        <v>1.00203307</v>
      </c>
      <c r="J383" s="13">
        <f t="shared" si="162"/>
        <v>4.4499999999999998E-2</v>
      </c>
      <c r="K383" s="33">
        <f t="shared" si="150"/>
        <v>45068</v>
      </c>
      <c r="L383" s="2">
        <f t="shared" si="151"/>
        <v>4</v>
      </c>
      <c r="M383" s="17">
        <f t="shared" si="152"/>
        <v>4</v>
      </c>
      <c r="N383" s="12">
        <f t="shared" si="153"/>
        <v>1.0006913230000001</v>
      </c>
      <c r="O383" s="12">
        <f t="shared" ca="1" si="154"/>
        <v>1.002725799</v>
      </c>
      <c r="P383" s="17">
        <f t="shared" si="155"/>
        <v>0</v>
      </c>
      <c r="Q383" s="14">
        <f t="shared" ca="1" si="156"/>
        <v>39251.505599999997</v>
      </c>
      <c r="R383" s="21">
        <f t="shared" si="160"/>
        <v>0</v>
      </c>
      <c r="S383" s="14">
        <f t="shared" si="157"/>
        <v>0</v>
      </c>
      <c r="T383" s="4" t="str">
        <f t="shared" si="158"/>
        <v>J=</v>
      </c>
      <c r="U383" s="33">
        <f t="shared" si="159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1"/>
        <v>45075</v>
      </c>
      <c r="B384" s="124">
        <f t="shared" ca="1" si="145"/>
        <v>14449081.032</v>
      </c>
      <c r="C384" s="7">
        <f t="shared" si="146"/>
        <v>14400000</v>
      </c>
      <c r="D384" s="96">
        <f t="shared" si="163"/>
        <v>45072</v>
      </c>
      <c r="E384" s="94">
        <f ca="1">IF(D384&lt;$B$1,VLOOKUP(D384,[1]DI!$A$4:$B$15000,2,FALSE),0)</f>
        <v>0.13650000000000001</v>
      </c>
      <c r="F384" s="14">
        <f t="shared" ca="1" si="147"/>
        <v>1.00050788</v>
      </c>
      <c r="G384" s="14">
        <f ca="1">(TRUNC(PRODUCT($F$12:$F383),16))</f>
        <v>1.19059100408626</v>
      </c>
      <c r="H384" s="14">
        <f t="shared" ca="1" si="148"/>
        <v>1.1875722183900701</v>
      </c>
      <c r="I384" s="14">
        <f t="shared" ca="1" si="149"/>
        <v>1.0025419799999999</v>
      </c>
      <c r="J384" s="13">
        <f t="shared" si="162"/>
        <v>4.4499999999999998E-2</v>
      </c>
      <c r="K384" s="33">
        <f t="shared" si="150"/>
        <v>45068</v>
      </c>
      <c r="L384" s="2">
        <f t="shared" si="151"/>
        <v>5</v>
      </c>
      <c r="M384" s="17">
        <f t="shared" si="152"/>
        <v>5</v>
      </c>
      <c r="N384" s="12">
        <f t="shared" si="153"/>
        <v>1.000864228</v>
      </c>
      <c r="O384" s="12">
        <f t="shared" ca="1" si="154"/>
        <v>1.0034084050000001</v>
      </c>
      <c r="P384" s="17">
        <f t="shared" si="155"/>
        <v>0</v>
      </c>
      <c r="Q384" s="14">
        <f t="shared" ca="1" si="156"/>
        <v>49081.031999999999</v>
      </c>
      <c r="R384" s="21">
        <f t="shared" si="160"/>
        <v>0</v>
      </c>
      <c r="S384" s="14">
        <f t="shared" si="157"/>
        <v>0</v>
      </c>
      <c r="T384" s="4" t="str">
        <f t="shared" si="158"/>
        <v>J=</v>
      </c>
      <c r="U384" s="33">
        <f t="shared" si="159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1"/>
        <v>45076</v>
      </c>
      <c r="B385" s="124">
        <f t="shared" ref="B385:B448" ca="1" si="164">IF(A385&lt;=TODAY(),C385+Q385,IF(AND(A385&gt;TODAY(),A385&lt;=$B$1),IF(VLOOKUP(TODAY(),$A$10:$E$5000,4,FALSE)=0,"n.d",C385+Q385),"n.d"))</f>
        <v>14458917.29759999</v>
      </c>
      <c r="C385" s="7">
        <f t="shared" ref="C385:C448" si="165">(C384-S384)</f>
        <v>14400000</v>
      </c>
      <c r="D385" s="96">
        <f t="shared" si="163"/>
        <v>45075</v>
      </c>
      <c r="E385" s="94">
        <f ca="1">IF(D385&lt;$B$1,VLOOKUP(D385,[1]DI!$A$4:$B$15000,2,FALSE),0)</f>
        <v>0.13650000000000001</v>
      </c>
      <c r="F385" s="14">
        <f t="shared" ref="F385:F448" ca="1" si="166">ROUND(((1+E385)^(1/252)),8)</f>
        <v>1.00050788</v>
      </c>
      <c r="G385" s="14">
        <f ca="1">(TRUNC(PRODUCT($F$12:$F384),16))</f>
        <v>1.1911956814454201</v>
      </c>
      <c r="H385" s="14">
        <f t="shared" ref="H385:H448" ca="1" si="167">IF(P384&gt;0,G384,H384)</f>
        <v>1.1875722183900701</v>
      </c>
      <c r="I385" s="14">
        <f t="shared" ref="I385:I448" ca="1" si="168">ROUND(G385/H385,8)</f>
        <v>1.0030511499999999</v>
      </c>
      <c r="J385" s="13">
        <f t="shared" si="162"/>
        <v>4.4499999999999998E-2</v>
      </c>
      <c r="K385" s="33">
        <f t="shared" ref="K385:K448" si="169">IF(P384&gt;0,VLOOKUP(P384,W$12:AG$150,2),K384)</f>
        <v>45068</v>
      </c>
      <c r="L385" s="2">
        <f t="shared" ref="L385:L448" si="170">IF(A385&gt;K385,IF(NETWORKDAYS(K385,A385,$W$160:$W$544)-1=0,1,NETWORKDAYS(K385,A385,$W$160:$W$544)-1),0)</f>
        <v>6</v>
      </c>
      <c r="M385" s="17">
        <f t="shared" ref="M385:M448" si="171">IF(AND(L385=1,L384=1),1,IF(L385&gt;0,IF(L385=L384,L385+1,L385),0))</f>
        <v>6</v>
      </c>
      <c r="N385" s="12">
        <f t="shared" ref="N385:N448" si="172">ROUND((J385+1)^(M385/252),9)</f>
        <v>1.001037164</v>
      </c>
      <c r="O385" s="12">
        <f t="shared" ref="O385:O448" ca="1" si="173">ROUND(I385*N385,9)</f>
        <v>1.004091479</v>
      </c>
      <c r="P385" s="17">
        <f t="shared" ref="P385:P448" si="174">IF(VLOOKUP(A385,X$12:AE$150,8)=VLOOKUP(A384,X$12:AE$150,8),0,VLOOKUP(A385,X$12:AE$150,8))</f>
        <v>0</v>
      </c>
      <c r="Q385" s="14">
        <f t="shared" ref="Q385:Q448" ca="1" si="175">TRUNC(((O385-1)*C385),8)</f>
        <v>58917.297599990001</v>
      </c>
      <c r="R385" s="21">
        <f t="shared" si="160"/>
        <v>0</v>
      </c>
      <c r="S385" s="14">
        <f t="shared" ref="S385:S448" si="176">IF(R385&gt;0,TRUNC(R385*C385,8),0)</f>
        <v>0</v>
      </c>
      <c r="T385" s="4" t="str">
        <f t="shared" ref="T385:T448" si="177">IF(P384&gt;0,VLOOKUP(P384,W$12:AG$150,10),T384)</f>
        <v>J=</v>
      </c>
      <c r="U385" s="33">
        <f t="shared" ref="U385:U448" si="178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1"/>
        <v>45077</v>
      </c>
      <c r="B386" s="124">
        <f t="shared" ca="1" si="164"/>
        <v>14468760.25919999</v>
      </c>
      <c r="C386" s="7">
        <f t="shared" si="165"/>
        <v>14400000</v>
      </c>
      <c r="D386" s="96">
        <f t="shared" si="163"/>
        <v>45076</v>
      </c>
      <c r="E386" s="94">
        <f ca="1">IF(D386&lt;$B$1,VLOOKUP(D386,[1]DI!$A$4:$B$15000,2,FALSE),0)</f>
        <v>0.13650000000000001</v>
      </c>
      <c r="F386" s="14">
        <f t="shared" ca="1" si="166"/>
        <v>1.00050788</v>
      </c>
      <c r="G386" s="14">
        <f ca="1">(TRUNC(PRODUCT($F$12:$F385),16))</f>
        <v>1.19180066590811</v>
      </c>
      <c r="H386" s="14">
        <f t="shared" ca="1" si="167"/>
        <v>1.1875722183900701</v>
      </c>
      <c r="I386" s="14">
        <f t="shared" ca="1" si="168"/>
        <v>1.00356058</v>
      </c>
      <c r="J386" s="13">
        <f t="shared" si="162"/>
        <v>4.4499999999999998E-2</v>
      </c>
      <c r="K386" s="33">
        <f t="shared" si="169"/>
        <v>45068</v>
      </c>
      <c r="L386" s="2">
        <f t="shared" si="170"/>
        <v>7</v>
      </c>
      <c r="M386" s="17">
        <f t="shared" si="171"/>
        <v>7</v>
      </c>
      <c r="N386" s="12">
        <f t="shared" si="172"/>
        <v>1.0012101289999999</v>
      </c>
      <c r="O386" s="12">
        <f t="shared" ca="1" si="173"/>
        <v>1.0047750179999999</v>
      </c>
      <c r="P386" s="17">
        <f t="shared" si="174"/>
        <v>0</v>
      </c>
      <c r="Q386" s="14">
        <f t="shared" ca="1" si="175"/>
        <v>68760.259199990003</v>
      </c>
      <c r="R386" s="21">
        <f t="shared" si="160"/>
        <v>0</v>
      </c>
      <c r="S386" s="14">
        <f t="shared" si="176"/>
        <v>0</v>
      </c>
      <c r="T386" s="4" t="str">
        <f t="shared" si="177"/>
        <v>J=</v>
      </c>
      <c r="U386" s="33">
        <f t="shared" si="178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1"/>
        <v>45078</v>
      </c>
      <c r="B387" s="124">
        <f t="shared" ca="1" si="164"/>
        <v>14478609.945599999</v>
      </c>
      <c r="C387" s="7">
        <f t="shared" si="165"/>
        <v>14400000</v>
      </c>
      <c r="D387" s="96">
        <f t="shared" si="163"/>
        <v>45077</v>
      </c>
      <c r="E387" s="94">
        <f ca="1">IF(D387&lt;$B$1,VLOOKUP(D387,[1]DI!$A$4:$B$15000,2,FALSE),0)</f>
        <v>0.13650000000000001</v>
      </c>
      <c r="F387" s="14">
        <f t="shared" ca="1" si="166"/>
        <v>1.00050788</v>
      </c>
      <c r="G387" s="14">
        <f ca="1">(TRUNC(PRODUCT($F$12:$F386),16))</f>
        <v>1.1924059576303101</v>
      </c>
      <c r="H387" s="14">
        <f t="shared" ca="1" si="167"/>
        <v>1.1875722183900701</v>
      </c>
      <c r="I387" s="14">
        <f t="shared" ca="1" si="168"/>
        <v>1.0040702699999999</v>
      </c>
      <c r="J387" s="13">
        <f t="shared" si="162"/>
        <v>4.4499999999999998E-2</v>
      </c>
      <c r="K387" s="33">
        <f t="shared" si="169"/>
        <v>45068</v>
      </c>
      <c r="L387" s="2">
        <f t="shared" si="170"/>
        <v>8</v>
      </c>
      <c r="M387" s="17">
        <f t="shared" si="171"/>
        <v>8</v>
      </c>
      <c r="N387" s="12">
        <f t="shared" si="172"/>
        <v>1.001383124</v>
      </c>
      <c r="O387" s="12">
        <f t="shared" ca="1" si="173"/>
        <v>1.0054590240000001</v>
      </c>
      <c r="P387" s="17">
        <f t="shared" si="174"/>
        <v>0</v>
      </c>
      <c r="Q387" s="14">
        <f t="shared" ca="1" si="175"/>
        <v>78609.945600000006</v>
      </c>
      <c r="R387" s="21">
        <f t="shared" si="160"/>
        <v>0</v>
      </c>
      <c r="S387" s="14">
        <f t="shared" si="176"/>
        <v>0</v>
      </c>
      <c r="T387" s="4" t="str">
        <f t="shared" si="177"/>
        <v>J=</v>
      </c>
      <c r="U387" s="33">
        <f t="shared" si="178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1"/>
        <v>45079</v>
      </c>
      <c r="B388" s="124">
        <f t="shared" ca="1" si="164"/>
        <v>14488466.356799999</v>
      </c>
      <c r="C388" s="7">
        <f t="shared" si="165"/>
        <v>14400000</v>
      </c>
      <c r="D388" s="96">
        <f t="shared" si="163"/>
        <v>45078</v>
      </c>
      <c r="E388" s="94">
        <f ca="1">IF(D388&lt;$B$1,VLOOKUP(D388,[1]DI!$A$4:$B$15000,2,FALSE),0)</f>
        <v>0.13650000000000001</v>
      </c>
      <c r="F388" s="14">
        <f t="shared" ca="1" si="166"/>
        <v>1.00050788</v>
      </c>
      <c r="G388" s="14">
        <f ca="1">(TRUNC(PRODUCT($F$12:$F387),16))</f>
        <v>1.1930115567680699</v>
      </c>
      <c r="H388" s="14">
        <f t="shared" ca="1" si="167"/>
        <v>1.1875722183900701</v>
      </c>
      <c r="I388" s="14">
        <f t="shared" ca="1" si="168"/>
        <v>1.00458022</v>
      </c>
      <c r="J388" s="13">
        <f t="shared" si="162"/>
        <v>4.4499999999999998E-2</v>
      </c>
      <c r="K388" s="33">
        <f t="shared" si="169"/>
        <v>45068</v>
      </c>
      <c r="L388" s="2">
        <f t="shared" si="170"/>
        <v>9</v>
      </c>
      <c r="M388" s="17">
        <f t="shared" si="171"/>
        <v>9</v>
      </c>
      <c r="N388" s="12">
        <f t="shared" si="172"/>
        <v>1.001556149</v>
      </c>
      <c r="O388" s="12">
        <f t="shared" ca="1" si="173"/>
        <v>1.0061434970000001</v>
      </c>
      <c r="P388" s="17">
        <f t="shared" si="174"/>
        <v>0</v>
      </c>
      <c r="Q388" s="14">
        <f t="shared" ca="1" si="175"/>
        <v>88466.356799999994</v>
      </c>
      <c r="R388" s="21">
        <f t="shared" si="160"/>
        <v>0</v>
      </c>
      <c r="S388" s="14">
        <f t="shared" si="176"/>
        <v>0</v>
      </c>
      <c r="T388" s="4" t="str">
        <f t="shared" si="177"/>
        <v>J=</v>
      </c>
      <c r="U388" s="33">
        <f t="shared" si="178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1"/>
        <v>45082</v>
      </c>
      <c r="B389" s="124">
        <f t="shared" ca="1" si="164"/>
        <v>14498329.3344</v>
      </c>
      <c r="C389" s="7">
        <f t="shared" si="165"/>
        <v>14400000</v>
      </c>
      <c r="D389" s="96">
        <f t="shared" si="163"/>
        <v>45079</v>
      </c>
      <c r="E389" s="94">
        <f ca="1">IF(D389&lt;$B$1,VLOOKUP(D389,[1]DI!$A$4:$B$15000,2,FALSE),0)</f>
        <v>0.13650000000000001</v>
      </c>
      <c r="F389" s="14">
        <f t="shared" ca="1" si="166"/>
        <v>1.00050788</v>
      </c>
      <c r="G389" s="14">
        <f ca="1">(TRUNC(PRODUCT($F$12:$F388),16))</f>
        <v>1.1936174634775201</v>
      </c>
      <c r="H389" s="14">
        <f t="shared" ca="1" si="167"/>
        <v>1.1875722183900701</v>
      </c>
      <c r="I389" s="14">
        <f t="shared" ca="1" si="168"/>
        <v>1.0050904199999999</v>
      </c>
      <c r="J389" s="13">
        <f t="shared" si="162"/>
        <v>4.4499999999999998E-2</v>
      </c>
      <c r="K389" s="33">
        <f t="shared" si="169"/>
        <v>45068</v>
      </c>
      <c r="L389" s="2">
        <f t="shared" si="170"/>
        <v>10</v>
      </c>
      <c r="M389" s="17">
        <f t="shared" si="171"/>
        <v>10</v>
      </c>
      <c r="N389" s="12">
        <f t="shared" si="172"/>
        <v>1.0017292040000001</v>
      </c>
      <c r="O389" s="12">
        <f t="shared" ca="1" si="173"/>
        <v>1.006828426</v>
      </c>
      <c r="P389" s="17">
        <f t="shared" si="174"/>
        <v>0</v>
      </c>
      <c r="Q389" s="14">
        <f t="shared" ca="1" si="175"/>
        <v>98329.334400000007</v>
      </c>
      <c r="R389" s="21">
        <f t="shared" si="160"/>
        <v>0</v>
      </c>
      <c r="S389" s="14">
        <f t="shared" si="176"/>
        <v>0</v>
      </c>
      <c r="T389" s="4" t="str">
        <f t="shared" si="177"/>
        <v>J=</v>
      </c>
      <c r="U389" s="33">
        <f t="shared" si="178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1"/>
        <v>45083</v>
      </c>
      <c r="B390" s="124">
        <f t="shared" ca="1" si="164"/>
        <v>14508199.1952</v>
      </c>
      <c r="C390" s="7">
        <f t="shared" si="165"/>
        <v>14400000</v>
      </c>
      <c r="D390" s="96">
        <f t="shared" si="163"/>
        <v>45082</v>
      </c>
      <c r="E390" s="94">
        <f ca="1">IF(D390&lt;$B$1,VLOOKUP(D390,[1]DI!$A$4:$B$15000,2,FALSE),0)</f>
        <v>0.13650000000000001</v>
      </c>
      <c r="F390" s="14">
        <f t="shared" ca="1" si="166"/>
        <v>1.00050788</v>
      </c>
      <c r="G390" s="14">
        <f ca="1">(TRUNC(PRODUCT($F$12:$F389),16))</f>
        <v>1.19422367791488</v>
      </c>
      <c r="H390" s="14">
        <f t="shared" ca="1" si="167"/>
        <v>1.1875722183900701</v>
      </c>
      <c r="I390" s="14">
        <f t="shared" ca="1" si="168"/>
        <v>1.00560089</v>
      </c>
      <c r="J390" s="13">
        <f t="shared" si="162"/>
        <v>4.4499999999999998E-2</v>
      </c>
      <c r="K390" s="33">
        <f t="shared" si="169"/>
        <v>45068</v>
      </c>
      <c r="L390" s="2">
        <f t="shared" si="170"/>
        <v>11</v>
      </c>
      <c r="M390" s="17">
        <f t="shared" si="171"/>
        <v>11</v>
      </c>
      <c r="N390" s="12">
        <f t="shared" si="172"/>
        <v>1.0019022879999999</v>
      </c>
      <c r="O390" s="12">
        <f t="shared" ca="1" si="173"/>
        <v>1.007513833</v>
      </c>
      <c r="P390" s="17">
        <f t="shared" si="174"/>
        <v>0</v>
      </c>
      <c r="Q390" s="14">
        <f t="shared" ca="1" si="175"/>
        <v>108199.1952</v>
      </c>
      <c r="R390" s="21">
        <f t="shared" si="160"/>
        <v>0</v>
      </c>
      <c r="S390" s="14">
        <f t="shared" si="176"/>
        <v>0</v>
      </c>
      <c r="T390" s="4" t="str">
        <f t="shared" si="177"/>
        <v>J=</v>
      </c>
      <c r="U390" s="33">
        <f t="shared" si="178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1"/>
        <v>45084</v>
      </c>
      <c r="B391" s="124">
        <f t="shared" ca="1" si="164"/>
        <v>14518075.6368</v>
      </c>
      <c r="C391" s="7">
        <f t="shared" si="165"/>
        <v>14400000</v>
      </c>
      <c r="D391" s="96">
        <f t="shared" si="163"/>
        <v>45083</v>
      </c>
      <c r="E391" s="94">
        <f ca="1">IF(D391&lt;$B$1,VLOOKUP(D391,[1]DI!$A$4:$B$15000,2,FALSE),0)</f>
        <v>0.13650000000000001</v>
      </c>
      <c r="F391" s="14">
        <f t="shared" ca="1" si="166"/>
        <v>1.00050788</v>
      </c>
      <c r="G391" s="14">
        <f ca="1">(TRUNC(PRODUCT($F$12:$F390),16))</f>
        <v>1.19483020023641</v>
      </c>
      <c r="H391" s="14">
        <f t="shared" ca="1" si="167"/>
        <v>1.1875722183900701</v>
      </c>
      <c r="I391" s="14">
        <f t="shared" ca="1" si="168"/>
        <v>1.00611161</v>
      </c>
      <c r="J391" s="13">
        <f t="shared" si="162"/>
        <v>4.4499999999999998E-2</v>
      </c>
      <c r="K391" s="33">
        <f t="shared" si="169"/>
        <v>45068</v>
      </c>
      <c r="L391" s="2">
        <f t="shared" si="170"/>
        <v>12</v>
      </c>
      <c r="M391" s="17">
        <f t="shared" si="171"/>
        <v>12</v>
      </c>
      <c r="N391" s="12">
        <f t="shared" si="172"/>
        <v>1.0020754030000001</v>
      </c>
      <c r="O391" s="12">
        <f t="shared" ca="1" si="173"/>
        <v>1.008199697</v>
      </c>
      <c r="P391" s="17">
        <f t="shared" si="174"/>
        <v>0</v>
      </c>
      <c r="Q391" s="14">
        <f t="shared" ca="1" si="175"/>
        <v>118075.63679999999</v>
      </c>
      <c r="R391" s="21">
        <f t="shared" si="160"/>
        <v>0</v>
      </c>
      <c r="S391" s="14">
        <f t="shared" si="176"/>
        <v>0</v>
      </c>
      <c r="T391" s="4" t="str">
        <f t="shared" si="177"/>
        <v>J=</v>
      </c>
      <c r="U391" s="33">
        <f t="shared" si="178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1"/>
        <v>45086</v>
      </c>
      <c r="B392" s="124">
        <f t="shared" ca="1" si="164"/>
        <v>14527958.9616</v>
      </c>
      <c r="C392" s="7">
        <f t="shared" si="165"/>
        <v>14400000</v>
      </c>
      <c r="D392" s="96">
        <f t="shared" si="163"/>
        <v>45084</v>
      </c>
      <c r="E392" s="94">
        <f ca="1">IF(D392&lt;$B$1,VLOOKUP(D392,[1]DI!$A$4:$B$15000,2,FALSE),0)</f>
        <v>0.13650000000000001</v>
      </c>
      <c r="F392" s="14">
        <f t="shared" ca="1" si="166"/>
        <v>1.00050788</v>
      </c>
      <c r="G392" s="14">
        <f ca="1">(TRUNC(PRODUCT($F$12:$F391),16))</f>
        <v>1.19543703059851</v>
      </c>
      <c r="H392" s="14">
        <f t="shared" ca="1" si="167"/>
        <v>1.1875722183900701</v>
      </c>
      <c r="I392" s="14">
        <f t="shared" ca="1" si="168"/>
        <v>1.0066226</v>
      </c>
      <c r="J392" s="13">
        <f t="shared" si="162"/>
        <v>4.4499999999999998E-2</v>
      </c>
      <c r="K392" s="33">
        <f t="shared" si="169"/>
        <v>45068</v>
      </c>
      <c r="L392" s="2">
        <f t="shared" si="170"/>
        <v>13</v>
      </c>
      <c r="M392" s="17">
        <f t="shared" si="171"/>
        <v>13</v>
      </c>
      <c r="N392" s="12">
        <f t="shared" si="172"/>
        <v>1.0022485480000001</v>
      </c>
      <c r="O392" s="12">
        <f t="shared" ca="1" si="173"/>
        <v>1.0088860390000001</v>
      </c>
      <c r="P392" s="17">
        <f t="shared" si="174"/>
        <v>0</v>
      </c>
      <c r="Q392" s="14">
        <f t="shared" ca="1" si="175"/>
        <v>127958.9616</v>
      </c>
      <c r="R392" s="21">
        <f t="shared" si="160"/>
        <v>0</v>
      </c>
      <c r="S392" s="14">
        <f t="shared" si="176"/>
        <v>0</v>
      </c>
      <c r="T392" s="4" t="str">
        <f t="shared" si="177"/>
        <v>J=</v>
      </c>
      <c r="U392" s="33">
        <f t="shared" si="178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1"/>
        <v>45089</v>
      </c>
      <c r="B393" s="124">
        <f t="shared" ca="1" si="164"/>
        <v>14537848.8672</v>
      </c>
      <c r="C393" s="7">
        <f t="shared" si="165"/>
        <v>14400000</v>
      </c>
      <c r="D393" s="96">
        <f t="shared" si="163"/>
        <v>45086</v>
      </c>
      <c r="E393" s="94">
        <f ca="1">IF(D393&lt;$B$1,VLOOKUP(D393,[1]DI!$A$4:$B$15000,2,FALSE),0)</f>
        <v>0.13650000000000001</v>
      </c>
      <c r="F393" s="14">
        <f t="shared" ca="1" si="166"/>
        <v>1.00050788</v>
      </c>
      <c r="G393" s="14">
        <f ca="1">(TRUNC(PRODUCT($F$12:$F392),16))</f>
        <v>1.19604416915761</v>
      </c>
      <c r="H393" s="14">
        <f t="shared" ca="1" si="167"/>
        <v>1.1875722183900701</v>
      </c>
      <c r="I393" s="14">
        <f t="shared" ca="1" si="168"/>
        <v>1.0071338400000001</v>
      </c>
      <c r="J393" s="13">
        <f t="shared" si="162"/>
        <v>4.4499999999999998E-2</v>
      </c>
      <c r="K393" s="33">
        <f t="shared" si="169"/>
        <v>45068</v>
      </c>
      <c r="L393" s="2">
        <f t="shared" si="170"/>
        <v>14</v>
      </c>
      <c r="M393" s="17">
        <f t="shared" si="171"/>
        <v>14</v>
      </c>
      <c r="N393" s="12">
        <f t="shared" si="172"/>
        <v>1.002421722</v>
      </c>
      <c r="O393" s="12">
        <f t="shared" ca="1" si="173"/>
        <v>1.009572838</v>
      </c>
      <c r="P393" s="17">
        <f t="shared" si="174"/>
        <v>0</v>
      </c>
      <c r="Q393" s="14">
        <f t="shared" ca="1" si="175"/>
        <v>137848.86720000001</v>
      </c>
      <c r="R393" s="21">
        <f t="shared" si="160"/>
        <v>0</v>
      </c>
      <c r="S393" s="14">
        <f t="shared" si="176"/>
        <v>0</v>
      </c>
      <c r="T393" s="4" t="str">
        <f t="shared" si="177"/>
        <v>J=</v>
      </c>
      <c r="U393" s="33">
        <f t="shared" si="178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1"/>
        <v>45090</v>
      </c>
      <c r="B394" s="124">
        <f t="shared" ca="1" si="164"/>
        <v>14547745.5264</v>
      </c>
      <c r="C394" s="7">
        <f t="shared" si="165"/>
        <v>14400000</v>
      </c>
      <c r="D394" s="96">
        <f t="shared" si="163"/>
        <v>45089</v>
      </c>
      <c r="E394" s="94">
        <f ca="1">IF(D394&lt;$B$1,VLOOKUP(D394,[1]DI!$A$4:$B$15000,2,FALSE),0)</f>
        <v>0.13650000000000001</v>
      </c>
      <c r="F394" s="14">
        <f t="shared" ca="1" si="166"/>
        <v>1.00050788</v>
      </c>
      <c r="G394" s="14">
        <f ca="1">(TRUNC(PRODUCT($F$12:$F393),16))</f>
        <v>1.1966516160702401</v>
      </c>
      <c r="H394" s="14">
        <f t="shared" ca="1" si="167"/>
        <v>1.1875722183900701</v>
      </c>
      <c r="I394" s="14">
        <f t="shared" ca="1" si="168"/>
        <v>1.0076453400000001</v>
      </c>
      <c r="J394" s="13">
        <f t="shared" si="162"/>
        <v>4.4499999999999998E-2</v>
      </c>
      <c r="K394" s="33">
        <f t="shared" si="169"/>
        <v>45068</v>
      </c>
      <c r="L394" s="2">
        <f t="shared" si="170"/>
        <v>15</v>
      </c>
      <c r="M394" s="17">
        <f t="shared" si="171"/>
        <v>15</v>
      </c>
      <c r="N394" s="12">
        <f t="shared" si="172"/>
        <v>1.0025949270000001</v>
      </c>
      <c r="O394" s="12">
        <f t="shared" ca="1" si="173"/>
        <v>1.010260106</v>
      </c>
      <c r="P394" s="17">
        <f t="shared" si="174"/>
        <v>0</v>
      </c>
      <c r="Q394" s="14">
        <f t="shared" ca="1" si="175"/>
        <v>147745.5264</v>
      </c>
      <c r="R394" s="21">
        <f t="shared" si="160"/>
        <v>0</v>
      </c>
      <c r="S394" s="14">
        <f t="shared" si="176"/>
        <v>0</v>
      </c>
      <c r="T394" s="4" t="str">
        <f t="shared" si="177"/>
        <v>J=</v>
      </c>
      <c r="U394" s="33">
        <f t="shared" si="178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1"/>
        <v>45091</v>
      </c>
      <c r="B395" s="124">
        <f t="shared" ca="1" si="164"/>
        <v>14557649.054400001</v>
      </c>
      <c r="C395" s="7">
        <f t="shared" si="165"/>
        <v>14400000</v>
      </c>
      <c r="D395" s="96">
        <f t="shared" si="163"/>
        <v>45090</v>
      </c>
      <c r="E395" s="94">
        <f ca="1">IF(D395&lt;$B$1,VLOOKUP(D395,[1]DI!$A$4:$B$15000,2,FALSE),0)</f>
        <v>0.13650000000000001</v>
      </c>
      <c r="F395" s="14">
        <f t="shared" ca="1" si="166"/>
        <v>1.00050788</v>
      </c>
      <c r="G395" s="14">
        <f ca="1">(TRUNC(PRODUCT($F$12:$F394),16))</f>
        <v>1.19725937149301</v>
      </c>
      <c r="H395" s="14">
        <f t="shared" ca="1" si="167"/>
        <v>1.1875722183900701</v>
      </c>
      <c r="I395" s="14">
        <f t="shared" ca="1" si="168"/>
        <v>1.00815711</v>
      </c>
      <c r="J395" s="13">
        <f t="shared" si="162"/>
        <v>4.4499999999999998E-2</v>
      </c>
      <c r="K395" s="33">
        <f t="shared" si="169"/>
        <v>45068</v>
      </c>
      <c r="L395" s="2">
        <f t="shared" si="170"/>
        <v>16</v>
      </c>
      <c r="M395" s="17">
        <f t="shared" si="171"/>
        <v>16</v>
      </c>
      <c r="N395" s="12">
        <f t="shared" si="172"/>
        <v>1.0027681610000001</v>
      </c>
      <c r="O395" s="12">
        <f t="shared" ca="1" si="173"/>
        <v>1.0109478510000001</v>
      </c>
      <c r="P395" s="17">
        <f t="shared" si="174"/>
        <v>0</v>
      </c>
      <c r="Q395" s="14">
        <f t="shared" ca="1" si="175"/>
        <v>157649.05439999999</v>
      </c>
      <c r="R395" s="21">
        <f t="shared" si="160"/>
        <v>0</v>
      </c>
      <c r="S395" s="14">
        <f t="shared" si="176"/>
        <v>0</v>
      </c>
      <c r="T395" s="4" t="str">
        <f t="shared" si="177"/>
        <v>J=</v>
      </c>
      <c r="U395" s="33">
        <f t="shared" si="178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1"/>
        <v>45092</v>
      </c>
      <c r="B396" s="124">
        <f t="shared" ca="1" si="164"/>
        <v>14567559.192</v>
      </c>
      <c r="C396" s="7">
        <f t="shared" si="165"/>
        <v>14400000</v>
      </c>
      <c r="D396" s="96">
        <f t="shared" si="163"/>
        <v>45091</v>
      </c>
      <c r="E396" s="94">
        <f ca="1">IF(D396&lt;$B$1,VLOOKUP(D396,[1]DI!$A$4:$B$15000,2,FALSE),0)</f>
        <v>0.13650000000000001</v>
      </c>
      <c r="F396" s="14">
        <f t="shared" ca="1" si="166"/>
        <v>1.00050788</v>
      </c>
      <c r="G396" s="14">
        <f ca="1">(TRUNC(PRODUCT($F$12:$F395),16))</f>
        <v>1.19786743558261</v>
      </c>
      <c r="H396" s="14">
        <f t="shared" ca="1" si="167"/>
        <v>1.1875722183900701</v>
      </c>
      <c r="I396" s="14">
        <f t="shared" ca="1" si="168"/>
        <v>1.0086691299999999</v>
      </c>
      <c r="J396" s="13">
        <f t="shared" si="162"/>
        <v>4.4499999999999998E-2</v>
      </c>
      <c r="K396" s="33">
        <f t="shared" si="169"/>
        <v>45068</v>
      </c>
      <c r="L396" s="2">
        <f t="shared" si="170"/>
        <v>17</v>
      </c>
      <c r="M396" s="17">
        <f t="shared" si="171"/>
        <v>17</v>
      </c>
      <c r="N396" s="12">
        <f t="shared" si="172"/>
        <v>1.0029414249999999</v>
      </c>
      <c r="O396" s="12">
        <f t="shared" ca="1" si="173"/>
        <v>1.0116360550000001</v>
      </c>
      <c r="P396" s="17">
        <f t="shared" si="174"/>
        <v>0</v>
      </c>
      <c r="Q396" s="14">
        <f t="shared" ca="1" si="175"/>
        <v>167559.19200000001</v>
      </c>
      <c r="R396" s="21">
        <f t="shared" ref="R396:R459" si="179">IF($P396&gt;0,VLOOKUP($P396,$W$12:$AC$150,7),0)</f>
        <v>0</v>
      </c>
      <c r="S396" s="14">
        <f t="shared" si="176"/>
        <v>0</v>
      </c>
      <c r="T396" s="4" t="str">
        <f t="shared" si="177"/>
        <v>J=</v>
      </c>
      <c r="U396" s="33">
        <f t="shared" si="178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0">WORKDAY($A396,1,$W$166:$W$544)</f>
        <v>45093</v>
      </c>
      <c r="B397" s="124">
        <f t="shared" ca="1" si="164"/>
        <v>14577476.0688</v>
      </c>
      <c r="C397" s="7">
        <f t="shared" si="165"/>
        <v>14400000</v>
      </c>
      <c r="D397" s="96">
        <f t="shared" si="163"/>
        <v>45092</v>
      </c>
      <c r="E397" s="94">
        <f ca="1">IF(D397&lt;$B$1,VLOOKUP(D397,[1]DI!$A$4:$B$15000,2,FALSE),0)</f>
        <v>0.13650000000000001</v>
      </c>
      <c r="F397" s="14">
        <f t="shared" ca="1" si="166"/>
        <v>1.00050788</v>
      </c>
      <c r="G397" s="14">
        <f ca="1">(TRUNC(PRODUCT($F$12:$F396),16))</f>
        <v>1.1984758084957901</v>
      </c>
      <c r="H397" s="14">
        <f t="shared" ca="1" si="167"/>
        <v>1.1875722183900701</v>
      </c>
      <c r="I397" s="14">
        <f t="shared" ca="1" si="168"/>
        <v>1.0091814100000001</v>
      </c>
      <c r="J397" s="13">
        <f t="shared" ref="J397:J460" si="181">J396</f>
        <v>4.4499999999999998E-2</v>
      </c>
      <c r="K397" s="33">
        <f t="shared" si="169"/>
        <v>45068</v>
      </c>
      <c r="L397" s="2">
        <f t="shared" si="170"/>
        <v>18</v>
      </c>
      <c r="M397" s="17">
        <f t="shared" si="171"/>
        <v>18</v>
      </c>
      <c r="N397" s="12">
        <f t="shared" si="172"/>
        <v>1.003114719</v>
      </c>
      <c r="O397" s="12">
        <f t="shared" ca="1" si="173"/>
        <v>1.012324727</v>
      </c>
      <c r="P397" s="17">
        <f t="shared" si="174"/>
        <v>0</v>
      </c>
      <c r="Q397" s="14">
        <f t="shared" ca="1" si="175"/>
        <v>177476.06880000001</v>
      </c>
      <c r="R397" s="21">
        <f t="shared" si="179"/>
        <v>0</v>
      </c>
      <c r="S397" s="14">
        <f t="shared" si="176"/>
        <v>0</v>
      </c>
      <c r="T397" s="4" t="str">
        <f t="shared" si="177"/>
        <v>J=</v>
      </c>
      <c r="U397" s="33">
        <f t="shared" si="178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0"/>
        <v>45096</v>
      </c>
      <c r="B398" s="124">
        <f t="shared" ca="1" si="164"/>
        <v>14587399.8432</v>
      </c>
      <c r="C398" s="7">
        <f t="shared" si="165"/>
        <v>14400000</v>
      </c>
      <c r="D398" s="96">
        <f t="shared" si="163"/>
        <v>45093</v>
      </c>
      <c r="E398" s="94">
        <f ca="1">IF(D398&lt;$B$1,VLOOKUP(D398,[1]DI!$A$4:$B$15000,2,FALSE),0)</f>
        <v>0.13650000000000001</v>
      </c>
      <c r="F398" s="14">
        <f t="shared" ca="1" si="166"/>
        <v>1.00050788</v>
      </c>
      <c r="G398" s="14">
        <f ca="1">(TRUNC(PRODUCT($F$12:$F397),16))</f>
        <v>1.19908449038941</v>
      </c>
      <c r="H398" s="14">
        <f t="shared" ca="1" si="167"/>
        <v>1.1875722183900701</v>
      </c>
      <c r="I398" s="14">
        <f t="shared" ca="1" si="168"/>
        <v>1.0096939599999999</v>
      </c>
      <c r="J398" s="13">
        <f t="shared" si="181"/>
        <v>4.4499999999999998E-2</v>
      </c>
      <c r="K398" s="33">
        <f t="shared" si="169"/>
        <v>45068</v>
      </c>
      <c r="L398" s="2">
        <f t="shared" si="170"/>
        <v>19</v>
      </c>
      <c r="M398" s="17">
        <f t="shared" si="171"/>
        <v>19</v>
      </c>
      <c r="N398" s="12">
        <f t="shared" si="172"/>
        <v>1.003288044</v>
      </c>
      <c r="O398" s="12">
        <f t="shared" ca="1" si="173"/>
        <v>1.013013878</v>
      </c>
      <c r="P398" s="17">
        <f t="shared" si="174"/>
        <v>0</v>
      </c>
      <c r="Q398" s="14">
        <f t="shared" ca="1" si="175"/>
        <v>187399.8432</v>
      </c>
      <c r="R398" s="21">
        <f t="shared" si="179"/>
        <v>0</v>
      </c>
      <c r="S398" s="14">
        <f t="shared" si="176"/>
        <v>0</v>
      </c>
      <c r="T398" s="4" t="str">
        <f t="shared" si="177"/>
        <v>J=</v>
      </c>
      <c r="U398" s="33">
        <f t="shared" si="178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0"/>
        <v>45097</v>
      </c>
      <c r="B399" s="124">
        <f t="shared" ca="1" si="164"/>
        <v>14597330.2272</v>
      </c>
      <c r="C399" s="7">
        <f t="shared" si="165"/>
        <v>14400000</v>
      </c>
      <c r="D399" s="96">
        <f t="shared" ref="D399:D462" si="182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66"/>
        <v>1.00050788</v>
      </c>
      <c r="G399" s="14">
        <f ca="1">(TRUNC(PRODUCT($F$12:$F398),16))</f>
        <v>1.1996934814203899</v>
      </c>
      <c r="H399" s="14">
        <f t="shared" ca="1" si="167"/>
        <v>1.1875722183900701</v>
      </c>
      <c r="I399" s="14">
        <f t="shared" ca="1" si="168"/>
        <v>1.01020676</v>
      </c>
      <c r="J399" s="13">
        <f t="shared" si="181"/>
        <v>4.4499999999999998E-2</v>
      </c>
      <c r="K399" s="33">
        <f t="shared" si="169"/>
        <v>45068</v>
      </c>
      <c r="L399" s="2">
        <f t="shared" si="170"/>
        <v>20</v>
      </c>
      <c r="M399" s="17">
        <f t="shared" si="171"/>
        <v>20</v>
      </c>
      <c r="N399" s="12">
        <f t="shared" si="172"/>
        <v>1.003461398</v>
      </c>
      <c r="O399" s="12">
        <f t="shared" ca="1" si="173"/>
        <v>1.013703488</v>
      </c>
      <c r="P399" s="17">
        <f t="shared" si="174"/>
        <v>19</v>
      </c>
      <c r="Q399" s="14">
        <f t="shared" ca="1" si="175"/>
        <v>197330.22719999999</v>
      </c>
      <c r="R399" s="21">
        <f t="shared" si="179"/>
        <v>0</v>
      </c>
      <c r="S399" s="14">
        <f t="shared" si="176"/>
        <v>0</v>
      </c>
      <c r="T399" s="4" t="str">
        <f t="shared" si="177"/>
        <v>J=</v>
      </c>
      <c r="U399" s="33">
        <f t="shared" si="178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0"/>
        <v>45098</v>
      </c>
      <c r="B400" s="124">
        <f t="shared" ca="1" si="164"/>
        <v>14409802.8576</v>
      </c>
      <c r="C400" s="7">
        <f t="shared" si="165"/>
        <v>14400000</v>
      </c>
      <c r="D400" s="96">
        <f t="shared" si="182"/>
        <v>45097</v>
      </c>
      <c r="E400" s="94">
        <f ca="1">IF(D400&lt;$B$1,VLOOKUP(D400,[1]DI!$A$4:$B$15000,2,FALSE),0)</f>
        <v>0.13650000000000001</v>
      </c>
      <c r="F400" s="14">
        <f t="shared" ca="1" si="166"/>
        <v>1.00050788</v>
      </c>
      <c r="G400" s="14">
        <f ca="1">(TRUNC(PRODUCT($F$12:$F399),16))</f>
        <v>1.2003027817457299</v>
      </c>
      <c r="H400" s="14">
        <f t="shared" ca="1" si="167"/>
        <v>1.1996934814203899</v>
      </c>
      <c r="I400" s="14">
        <f t="shared" ca="1" si="168"/>
        <v>1.00050788</v>
      </c>
      <c r="J400" s="13">
        <f t="shared" si="181"/>
        <v>4.4499999999999998E-2</v>
      </c>
      <c r="K400" s="33">
        <f t="shared" si="169"/>
        <v>45097</v>
      </c>
      <c r="L400" s="2">
        <f t="shared" si="170"/>
        <v>1</v>
      </c>
      <c r="M400" s="17">
        <f t="shared" si="171"/>
        <v>1</v>
      </c>
      <c r="N400" s="12">
        <f t="shared" si="172"/>
        <v>1.000172786</v>
      </c>
      <c r="O400" s="12">
        <f t="shared" ca="1" si="173"/>
        <v>1.000680754</v>
      </c>
      <c r="P400" s="17">
        <f t="shared" si="174"/>
        <v>0</v>
      </c>
      <c r="Q400" s="14">
        <f t="shared" ca="1" si="175"/>
        <v>9802.8575999999994</v>
      </c>
      <c r="R400" s="21">
        <f t="shared" si="179"/>
        <v>0</v>
      </c>
      <c r="S400" s="14">
        <f t="shared" si="176"/>
        <v>0</v>
      </c>
      <c r="T400" s="4" t="str">
        <f t="shared" si="177"/>
        <v>J=</v>
      </c>
      <c r="U400" s="33">
        <f t="shared" si="178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0"/>
        <v>45099</v>
      </c>
      <c r="B401" s="124">
        <f t="shared" ca="1" si="164"/>
        <v>14419612.4112</v>
      </c>
      <c r="C401" s="7">
        <f t="shared" si="165"/>
        <v>14400000</v>
      </c>
      <c r="D401" s="96">
        <f t="shared" si="182"/>
        <v>45098</v>
      </c>
      <c r="E401" s="94">
        <f ca="1">IF(D401&lt;$B$1,VLOOKUP(D401,[1]DI!$A$4:$B$15000,2,FALSE),0)</f>
        <v>0.13650000000000001</v>
      </c>
      <c r="F401" s="14">
        <f t="shared" ca="1" si="166"/>
        <v>1.00050788</v>
      </c>
      <c r="G401" s="14">
        <f ca="1">(TRUNC(PRODUCT($F$12:$F400),16))</f>
        <v>1.2009123915225199</v>
      </c>
      <c r="H401" s="14">
        <f t="shared" ca="1" si="167"/>
        <v>1.1996934814203899</v>
      </c>
      <c r="I401" s="14">
        <f t="shared" ca="1" si="168"/>
        <v>1.00101602</v>
      </c>
      <c r="J401" s="13">
        <f t="shared" si="181"/>
        <v>4.4499999999999998E-2</v>
      </c>
      <c r="K401" s="33">
        <f t="shared" si="169"/>
        <v>45097</v>
      </c>
      <c r="L401" s="2">
        <f t="shared" si="170"/>
        <v>2</v>
      </c>
      <c r="M401" s="17">
        <f t="shared" si="171"/>
        <v>2</v>
      </c>
      <c r="N401" s="12">
        <f t="shared" si="172"/>
        <v>1.0003456019999999</v>
      </c>
      <c r="O401" s="12">
        <f t="shared" ca="1" si="173"/>
        <v>1.0013619730000001</v>
      </c>
      <c r="P401" s="17">
        <f t="shared" si="174"/>
        <v>0</v>
      </c>
      <c r="Q401" s="14">
        <f t="shared" ca="1" si="175"/>
        <v>19612.411199999999</v>
      </c>
      <c r="R401" s="21">
        <f t="shared" si="179"/>
        <v>0</v>
      </c>
      <c r="S401" s="14">
        <f t="shared" si="176"/>
        <v>0</v>
      </c>
      <c r="T401" s="4" t="str">
        <f t="shared" si="177"/>
        <v>J=</v>
      </c>
      <c r="U401" s="33">
        <f t="shared" si="178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0"/>
        <v>45100</v>
      </c>
      <c r="B402" s="124">
        <f t="shared" ca="1" si="164"/>
        <v>14429428.516799999</v>
      </c>
      <c r="C402" s="7">
        <f t="shared" si="165"/>
        <v>14400000</v>
      </c>
      <c r="D402" s="96">
        <f t="shared" si="182"/>
        <v>45099</v>
      </c>
      <c r="E402" s="94">
        <f ca="1">IF(D402&lt;$B$1,VLOOKUP(D402,[1]DI!$A$4:$B$15000,2,FALSE),0)</f>
        <v>0.13650000000000001</v>
      </c>
      <c r="F402" s="14">
        <f t="shared" ca="1" si="166"/>
        <v>1.00050788</v>
      </c>
      <c r="G402" s="14">
        <f ca="1">(TRUNC(PRODUCT($F$12:$F401),16))</f>
        <v>1.20152231090793</v>
      </c>
      <c r="H402" s="14">
        <f t="shared" ca="1" si="167"/>
        <v>1.1996934814203899</v>
      </c>
      <c r="I402" s="14">
        <f t="shared" ca="1" si="168"/>
        <v>1.00152441</v>
      </c>
      <c r="J402" s="13">
        <f t="shared" si="181"/>
        <v>4.4499999999999998E-2</v>
      </c>
      <c r="K402" s="33">
        <f t="shared" si="169"/>
        <v>45097</v>
      </c>
      <c r="L402" s="2">
        <f t="shared" si="170"/>
        <v>3</v>
      </c>
      <c r="M402" s="17">
        <f t="shared" si="171"/>
        <v>3</v>
      </c>
      <c r="N402" s="12">
        <f t="shared" si="172"/>
        <v>1.0005184469999999</v>
      </c>
      <c r="O402" s="12">
        <f t="shared" ca="1" si="173"/>
        <v>1.002043647</v>
      </c>
      <c r="P402" s="17">
        <f t="shared" si="174"/>
        <v>0</v>
      </c>
      <c r="Q402" s="14">
        <f t="shared" ca="1" si="175"/>
        <v>29428.516800000001</v>
      </c>
      <c r="R402" s="21">
        <f t="shared" si="179"/>
        <v>0</v>
      </c>
      <c r="S402" s="14">
        <f t="shared" si="176"/>
        <v>0</v>
      </c>
      <c r="T402" s="4" t="str">
        <f t="shared" si="177"/>
        <v>J=</v>
      </c>
      <c r="U402" s="33">
        <f t="shared" si="178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0"/>
        <v>45103</v>
      </c>
      <c r="B403" s="124">
        <f t="shared" ca="1" si="164"/>
        <v>14439251.5056</v>
      </c>
      <c r="C403" s="7">
        <f t="shared" si="165"/>
        <v>14400000</v>
      </c>
      <c r="D403" s="96">
        <f t="shared" si="182"/>
        <v>45100</v>
      </c>
      <c r="E403" s="94">
        <f ca="1">IF(D403&lt;$B$1,VLOOKUP(D403,[1]DI!$A$4:$B$15000,2,FALSE),0)</f>
        <v>0.13650000000000001</v>
      </c>
      <c r="F403" s="14">
        <f t="shared" ca="1" si="166"/>
        <v>1.00050788</v>
      </c>
      <c r="G403" s="14">
        <f ca="1">(TRUNC(PRODUCT($F$12:$F402),16))</f>
        <v>1.2021325400592</v>
      </c>
      <c r="H403" s="14">
        <f t="shared" ca="1" si="167"/>
        <v>1.1996934814203899</v>
      </c>
      <c r="I403" s="14">
        <f t="shared" ca="1" si="168"/>
        <v>1.00203307</v>
      </c>
      <c r="J403" s="13">
        <f t="shared" si="181"/>
        <v>4.4499999999999998E-2</v>
      </c>
      <c r="K403" s="33">
        <f t="shared" si="169"/>
        <v>45097</v>
      </c>
      <c r="L403" s="2">
        <f t="shared" si="170"/>
        <v>4</v>
      </c>
      <c r="M403" s="17">
        <f t="shared" si="171"/>
        <v>4</v>
      </c>
      <c r="N403" s="12">
        <f t="shared" si="172"/>
        <v>1.0006913230000001</v>
      </c>
      <c r="O403" s="12">
        <f t="shared" ca="1" si="173"/>
        <v>1.002725799</v>
      </c>
      <c r="P403" s="17">
        <f t="shared" si="174"/>
        <v>0</v>
      </c>
      <c r="Q403" s="14">
        <f t="shared" ca="1" si="175"/>
        <v>39251.505599999997</v>
      </c>
      <c r="R403" s="21">
        <f t="shared" si="179"/>
        <v>0</v>
      </c>
      <c r="S403" s="14">
        <f t="shared" si="176"/>
        <v>0</v>
      </c>
      <c r="T403" s="4" t="str">
        <f t="shared" si="177"/>
        <v>J=</v>
      </c>
      <c r="U403" s="33">
        <f t="shared" si="178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0"/>
        <v>45104</v>
      </c>
      <c r="B404" s="124">
        <f t="shared" ca="1" si="164"/>
        <v>14449081.032</v>
      </c>
      <c r="C404" s="7">
        <f t="shared" si="165"/>
        <v>14400000</v>
      </c>
      <c r="D404" s="96">
        <f t="shared" si="182"/>
        <v>45103</v>
      </c>
      <c r="E404" s="94">
        <f ca="1">IF(D404&lt;$B$1,VLOOKUP(D404,[1]DI!$A$4:$B$15000,2,FALSE),0)</f>
        <v>0.13650000000000001</v>
      </c>
      <c r="F404" s="14">
        <f t="shared" ca="1" si="166"/>
        <v>1.00050788</v>
      </c>
      <c r="G404" s="14">
        <f ca="1">(TRUNC(PRODUCT($F$12:$F403),16))</f>
        <v>1.20274307913364</v>
      </c>
      <c r="H404" s="14">
        <f t="shared" ca="1" si="167"/>
        <v>1.1996934814203899</v>
      </c>
      <c r="I404" s="14">
        <f t="shared" ca="1" si="168"/>
        <v>1.0025419799999999</v>
      </c>
      <c r="J404" s="13">
        <f t="shared" si="181"/>
        <v>4.4499999999999998E-2</v>
      </c>
      <c r="K404" s="33">
        <f t="shared" si="169"/>
        <v>45097</v>
      </c>
      <c r="L404" s="2">
        <f t="shared" si="170"/>
        <v>5</v>
      </c>
      <c r="M404" s="17">
        <f t="shared" si="171"/>
        <v>5</v>
      </c>
      <c r="N404" s="12">
        <f t="shared" si="172"/>
        <v>1.000864228</v>
      </c>
      <c r="O404" s="12">
        <f t="shared" ca="1" si="173"/>
        <v>1.0034084050000001</v>
      </c>
      <c r="P404" s="17">
        <f t="shared" si="174"/>
        <v>0</v>
      </c>
      <c r="Q404" s="14">
        <f t="shared" ca="1" si="175"/>
        <v>49081.031999999999</v>
      </c>
      <c r="R404" s="21">
        <f t="shared" si="179"/>
        <v>0</v>
      </c>
      <c r="S404" s="14">
        <f t="shared" si="176"/>
        <v>0</v>
      </c>
      <c r="T404" s="4" t="str">
        <f t="shared" si="177"/>
        <v>J=</v>
      </c>
      <c r="U404" s="33">
        <f t="shared" si="178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0"/>
        <v>45105</v>
      </c>
      <c r="B405" s="124">
        <f t="shared" ca="1" si="164"/>
        <v>14458917.29759999</v>
      </c>
      <c r="C405" s="7">
        <f t="shared" si="165"/>
        <v>14400000</v>
      </c>
      <c r="D405" s="96">
        <f t="shared" si="182"/>
        <v>45104</v>
      </c>
      <c r="E405" s="94">
        <f ca="1">IF(D405&lt;$B$1,VLOOKUP(D405,[1]DI!$A$4:$B$15000,2,FALSE),0)</f>
        <v>0.13650000000000001</v>
      </c>
      <c r="F405" s="14">
        <f t="shared" ca="1" si="166"/>
        <v>1.00050788</v>
      </c>
      <c r="G405" s="14">
        <f ca="1">(TRUNC(PRODUCT($F$12:$F404),16))</f>
        <v>1.20335392828867</v>
      </c>
      <c r="H405" s="14">
        <f t="shared" ca="1" si="167"/>
        <v>1.1996934814203899</v>
      </c>
      <c r="I405" s="14">
        <f t="shared" ca="1" si="168"/>
        <v>1.0030511499999999</v>
      </c>
      <c r="J405" s="13">
        <f t="shared" si="181"/>
        <v>4.4499999999999998E-2</v>
      </c>
      <c r="K405" s="33">
        <f t="shared" si="169"/>
        <v>45097</v>
      </c>
      <c r="L405" s="2">
        <f t="shared" si="170"/>
        <v>6</v>
      </c>
      <c r="M405" s="17">
        <f t="shared" si="171"/>
        <v>6</v>
      </c>
      <c r="N405" s="12">
        <f t="shared" si="172"/>
        <v>1.001037164</v>
      </c>
      <c r="O405" s="12">
        <f t="shared" ca="1" si="173"/>
        <v>1.004091479</v>
      </c>
      <c r="P405" s="17">
        <f t="shared" si="174"/>
        <v>0</v>
      </c>
      <c r="Q405" s="14">
        <f t="shared" ca="1" si="175"/>
        <v>58917.297599990001</v>
      </c>
      <c r="R405" s="21">
        <f t="shared" si="179"/>
        <v>0</v>
      </c>
      <c r="S405" s="14">
        <f t="shared" si="176"/>
        <v>0</v>
      </c>
      <c r="T405" s="4" t="str">
        <f t="shared" si="177"/>
        <v>J=</v>
      </c>
      <c r="U405" s="33">
        <f t="shared" si="178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0"/>
        <v>45106</v>
      </c>
      <c r="B406" s="124">
        <f t="shared" ca="1" si="164"/>
        <v>14468760.25919999</v>
      </c>
      <c r="C406" s="7">
        <f t="shared" si="165"/>
        <v>14400000</v>
      </c>
      <c r="D406" s="96">
        <f t="shared" si="182"/>
        <v>45105</v>
      </c>
      <c r="E406" s="94">
        <f ca="1">IF(D406&lt;$B$1,VLOOKUP(D406,[1]DI!$A$4:$B$15000,2,FALSE),0)</f>
        <v>0.13650000000000001</v>
      </c>
      <c r="F406" s="14">
        <f t="shared" ca="1" si="166"/>
        <v>1.00050788</v>
      </c>
      <c r="G406" s="14">
        <f ca="1">(TRUNC(PRODUCT($F$12:$F405),16))</f>
        <v>1.20396508768177</v>
      </c>
      <c r="H406" s="14">
        <f t="shared" ca="1" si="167"/>
        <v>1.1996934814203899</v>
      </c>
      <c r="I406" s="14">
        <f t="shared" ca="1" si="168"/>
        <v>1.00356058</v>
      </c>
      <c r="J406" s="13">
        <f t="shared" si="181"/>
        <v>4.4499999999999998E-2</v>
      </c>
      <c r="K406" s="33">
        <f t="shared" si="169"/>
        <v>45097</v>
      </c>
      <c r="L406" s="2">
        <f t="shared" si="170"/>
        <v>7</v>
      </c>
      <c r="M406" s="17">
        <f t="shared" si="171"/>
        <v>7</v>
      </c>
      <c r="N406" s="12">
        <f t="shared" si="172"/>
        <v>1.0012101289999999</v>
      </c>
      <c r="O406" s="12">
        <f t="shared" ca="1" si="173"/>
        <v>1.0047750179999999</v>
      </c>
      <c r="P406" s="17">
        <f t="shared" si="174"/>
        <v>0</v>
      </c>
      <c r="Q406" s="14">
        <f t="shared" ca="1" si="175"/>
        <v>68760.259199990003</v>
      </c>
      <c r="R406" s="21">
        <f t="shared" si="179"/>
        <v>0</v>
      </c>
      <c r="S406" s="14">
        <f t="shared" si="176"/>
        <v>0</v>
      </c>
      <c r="T406" s="4" t="str">
        <f t="shared" si="177"/>
        <v>J=</v>
      </c>
      <c r="U406" s="33">
        <f t="shared" si="178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0"/>
        <v>45107</v>
      </c>
      <c r="B407" s="124">
        <f t="shared" ca="1" si="164"/>
        <v>14478609.945599999</v>
      </c>
      <c r="C407" s="7">
        <f t="shared" si="165"/>
        <v>14400000</v>
      </c>
      <c r="D407" s="96">
        <f t="shared" si="182"/>
        <v>45106</v>
      </c>
      <c r="E407" s="94">
        <f ca="1">IF(D407&lt;$B$1,VLOOKUP(D407,[1]DI!$A$4:$B$15000,2,FALSE),0)</f>
        <v>0.13650000000000001</v>
      </c>
      <c r="F407" s="14">
        <f t="shared" ca="1" si="166"/>
        <v>1.00050788</v>
      </c>
      <c r="G407" s="14">
        <f ca="1">(TRUNC(PRODUCT($F$12:$F406),16))</f>
        <v>1.2045765574705001</v>
      </c>
      <c r="H407" s="14">
        <f t="shared" ca="1" si="167"/>
        <v>1.1996934814203899</v>
      </c>
      <c r="I407" s="14">
        <f t="shared" ca="1" si="168"/>
        <v>1.0040702699999999</v>
      </c>
      <c r="J407" s="13">
        <f t="shared" si="181"/>
        <v>4.4499999999999998E-2</v>
      </c>
      <c r="K407" s="33">
        <f t="shared" si="169"/>
        <v>45097</v>
      </c>
      <c r="L407" s="2">
        <f t="shared" si="170"/>
        <v>8</v>
      </c>
      <c r="M407" s="17">
        <f t="shared" si="171"/>
        <v>8</v>
      </c>
      <c r="N407" s="12">
        <f t="shared" si="172"/>
        <v>1.001383124</v>
      </c>
      <c r="O407" s="12">
        <f t="shared" ca="1" si="173"/>
        <v>1.0054590240000001</v>
      </c>
      <c r="P407" s="17">
        <f t="shared" si="174"/>
        <v>0</v>
      </c>
      <c r="Q407" s="14">
        <f t="shared" ca="1" si="175"/>
        <v>78609.945600000006</v>
      </c>
      <c r="R407" s="21">
        <f t="shared" si="179"/>
        <v>0</v>
      </c>
      <c r="S407" s="14">
        <f t="shared" si="176"/>
        <v>0</v>
      </c>
      <c r="T407" s="4" t="str">
        <f t="shared" si="177"/>
        <v>J=</v>
      </c>
      <c r="U407" s="33">
        <f t="shared" si="178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0"/>
        <v>45110</v>
      </c>
      <c r="B408" s="124">
        <f t="shared" ca="1" si="164"/>
        <v>14488466.356799999</v>
      </c>
      <c r="C408" s="7">
        <f t="shared" si="165"/>
        <v>14400000</v>
      </c>
      <c r="D408" s="96">
        <f t="shared" si="182"/>
        <v>45107</v>
      </c>
      <c r="E408" s="94">
        <f ca="1">IF(D408&lt;$B$1,VLOOKUP(D408,[1]DI!$A$4:$B$15000,2,FALSE),0)</f>
        <v>0.13650000000000001</v>
      </c>
      <c r="F408" s="14">
        <f t="shared" ca="1" si="166"/>
        <v>1.00050788</v>
      </c>
      <c r="G408" s="14">
        <f ca="1">(TRUNC(PRODUCT($F$12:$F407),16))</f>
        <v>1.2051883378125099</v>
      </c>
      <c r="H408" s="14">
        <f t="shared" ca="1" si="167"/>
        <v>1.1996934814203899</v>
      </c>
      <c r="I408" s="14">
        <f t="shared" ca="1" si="168"/>
        <v>1.00458022</v>
      </c>
      <c r="J408" s="13">
        <f t="shared" si="181"/>
        <v>4.4499999999999998E-2</v>
      </c>
      <c r="K408" s="33">
        <f t="shared" si="169"/>
        <v>45097</v>
      </c>
      <c r="L408" s="2">
        <f t="shared" si="170"/>
        <v>9</v>
      </c>
      <c r="M408" s="17">
        <f t="shared" si="171"/>
        <v>9</v>
      </c>
      <c r="N408" s="12">
        <f t="shared" si="172"/>
        <v>1.001556149</v>
      </c>
      <c r="O408" s="12">
        <f t="shared" ca="1" si="173"/>
        <v>1.0061434970000001</v>
      </c>
      <c r="P408" s="17">
        <f t="shared" si="174"/>
        <v>0</v>
      </c>
      <c r="Q408" s="14">
        <f t="shared" ca="1" si="175"/>
        <v>88466.356799999994</v>
      </c>
      <c r="R408" s="21">
        <f t="shared" si="179"/>
        <v>0</v>
      </c>
      <c r="S408" s="14">
        <f t="shared" si="176"/>
        <v>0</v>
      </c>
      <c r="T408" s="4" t="str">
        <f t="shared" si="177"/>
        <v>J=</v>
      </c>
      <c r="U408" s="33">
        <f t="shared" si="178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0"/>
        <v>45111</v>
      </c>
      <c r="B409" s="124">
        <f t="shared" ca="1" si="164"/>
        <v>14498329.3344</v>
      </c>
      <c r="C409" s="7">
        <f t="shared" si="165"/>
        <v>14400000</v>
      </c>
      <c r="D409" s="96">
        <f t="shared" si="182"/>
        <v>45110</v>
      </c>
      <c r="E409" s="94">
        <f ca="1">IF(D409&lt;$B$1,VLOOKUP(D409,[1]DI!$A$4:$B$15000,2,FALSE),0)</f>
        <v>0.13650000000000001</v>
      </c>
      <c r="F409" s="14">
        <f t="shared" ca="1" si="166"/>
        <v>1.00050788</v>
      </c>
      <c r="G409" s="14">
        <f ca="1">(TRUNC(PRODUCT($F$12:$F408),16))</f>
        <v>1.20580042886552</v>
      </c>
      <c r="H409" s="14">
        <f t="shared" ca="1" si="167"/>
        <v>1.1996934814203899</v>
      </c>
      <c r="I409" s="14">
        <f t="shared" ca="1" si="168"/>
        <v>1.0050904199999999</v>
      </c>
      <c r="J409" s="13">
        <f t="shared" si="181"/>
        <v>4.4499999999999998E-2</v>
      </c>
      <c r="K409" s="33">
        <f t="shared" si="169"/>
        <v>45097</v>
      </c>
      <c r="L409" s="2">
        <f t="shared" si="170"/>
        <v>10</v>
      </c>
      <c r="M409" s="17">
        <f t="shared" si="171"/>
        <v>10</v>
      </c>
      <c r="N409" s="12">
        <f t="shared" si="172"/>
        <v>1.0017292040000001</v>
      </c>
      <c r="O409" s="12">
        <f t="shared" ca="1" si="173"/>
        <v>1.006828426</v>
      </c>
      <c r="P409" s="17">
        <f t="shared" si="174"/>
        <v>0</v>
      </c>
      <c r="Q409" s="14">
        <f t="shared" ca="1" si="175"/>
        <v>98329.334400000007</v>
      </c>
      <c r="R409" s="21">
        <f t="shared" si="179"/>
        <v>0</v>
      </c>
      <c r="S409" s="14">
        <f t="shared" si="176"/>
        <v>0</v>
      </c>
      <c r="T409" s="4" t="str">
        <f t="shared" si="177"/>
        <v>J=</v>
      </c>
      <c r="U409" s="33">
        <f t="shared" si="178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0"/>
        <v>45112</v>
      </c>
      <c r="B410" s="124">
        <f t="shared" ca="1" si="164"/>
        <v>14508199.1952</v>
      </c>
      <c r="C410" s="7">
        <f t="shared" si="165"/>
        <v>14400000</v>
      </c>
      <c r="D410" s="96">
        <f t="shared" si="182"/>
        <v>45111</v>
      </c>
      <c r="E410" s="94">
        <f ca="1">IF(D410&lt;$B$1,VLOOKUP(D410,[1]DI!$A$4:$B$15000,2,FALSE),0)</f>
        <v>0.13650000000000001</v>
      </c>
      <c r="F410" s="14">
        <f t="shared" ca="1" si="166"/>
        <v>1.00050788</v>
      </c>
      <c r="G410" s="14">
        <f ca="1">(TRUNC(PRODUCT($F$12:$F409),16))</f>
        <v>1.2064128307873301</v>
      </c>
      <c r="H410" s="14">
        <f t="shared" ca="1" si="167"/>
        <v>1.1996934814203899</v>
      </c>
      <c r="I410" s="14">
        <f t="shared" ca="1" si="168"/>
        <v>1.00560089</v>
      </c>
      <c r="J410" s="13">
        <f t="shared" si="181"/>
        <v>4.4499999999999998E-2</v>
      </c>
      <c r="K410" s="33">
        <f t="shared" si="169"/>
        <v>45097</v>
      </c>
      <c r="L410" s="2">
        <f t="shared" si="170"/>
        <v>11</v>
      </c>
      <c r="M410" s="17">
        <f t="shared" si="171"/>
        <v>11</v>
      </c>
      <c r="N410" s="12">
        <f t="shared" si="172"/>
        <v>1.0019022879999999</v>
      </c>
      <c r="O410" s="12">
        <f t="shared" ca="1" si="173"/>
        <v>1.007513833</v>
      </c>
      <c r="P410" s="17">
        <f t="shared" si="174"/>
        <v>0</v>
      </c>
      <c r="Q410" s="14">
        <f t="shared" ca="1" si="175"/>
        <v>108199.1952</v>
      </c>
      <c r="R410" s="21">
        <f t="shared" si="179"/>
        <v>0</v>
      </c>
      <c r="S410" s="14">
        <f t="shared" si="176"/>
        <v>0</v>
      </c>
      <c r="T410" s="4" t="str">
        <f t="shared" si="177"/>
        <v>J=</v>
      </c>
      <c r="U410" s="33">
        <f t="shared" si="178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0"/>
        <v>45113</v>
      </c>
      <c r="B411" s="124">
        <f t="shared" ca="1" si="164"/>
        <v>14518075.6368</v>
      </c>
      <c r="C411" s="7">
        <f t="shared" si="165"/>
        <v>14400000</v>
      </c>
      <c r="D411" s="96">
        <f t="shared" si="182"/>
        <v>45112</v>
      </c>
      <c r="E411" s="94">
        <f ca="1">IF(D411&lt;$B$1,VLOOKUP(D411,[1]DI!$A$4:$B$15000,2,FALSE),0)</f>
        <v>0.13650000000000001</v>
      </c>
      <c r="F411" s="14">
        <f t="shared" ca="1" si="166"/>
        <v>1.00050788</v>
      </c>
      <c r="G411" s="14">
        <f ca="1">(TRUNC(PRODUCT($F$12:$F410),16))</f>
        <v>1.2070255437358299</v>
      </c>
      <c r="H411" s="14">
        <f t="shared" ca="1" si="167"/>
        <v>1.1996934814203899</v>
      </c>
      <c r="I411" s="14">
        <f t="shared" ca="1" si="168"/>
        <v>1.00611161</v>
      </c>
      <c r="J411" s="13">
        <f t="shared" si="181"/>
        <v>4.4499999999999998E-2</v>
      </c>
      <c r="K411" s="33">
        <f t="shared" si="169"/>
        <v>45097</v>
      </c>
      <c r="L411" s="2">
        <f t="shared" si="170"/>
        <v>12</v>
      </c>
      <c r="M411" s="17">
        <f t="shared" si="171"/>
        <v>12</v>
      </c>
      <c r="N411" s="12">
        <f t="shared" si="172"/>
        <v>1.0020754030000001</v>
      </c>
      <c r="O411" s="12">
        <f t="shared" ca="1" si="173"/>
        <v>1.008199697</v>
      </c>
      <c r="P411" s="17">
        <f t="shared" si="174"/>
        <v>0</v>
      </c>
      <c r="Q411" s="14">
        <f t="shared" ca="1" si="175"/>
        <v>118075.63679999999</v>
      </c>
      <c r="R411" s="21">
        <f t="shared" si="179"/>
        <v>0</v>
      </c>
      <c r="S411" s="14">
        <f t="shared" si="176"/>
        <v>0</v>
      </c>
      <c r="T411" s="4" t="str">
        <f t="shared" si="177"/>
        <v>J=</v>
      </c>
      <c r="U411" s="33">
        <f t="shared" si="178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0"/>
        <v>45114</v>
      </c>
      <c r="B412" s="124">
        <f t="shared" ca="1" si="164"/>
        <v>14527958.9616</v>
      </c>
      <c r="C412" s="7">
        <f t="shared" si="165"/>
        <v>14400000</v>
      </c>
      <c r="D412" s="96">
        <f t="shared" si="182"/>
        <v>45113</v>
      </c>
      <c r="E412" s="94">
        <f ca="1">IF(D412&lt;$B$1,VLOOKUP(D412,[1]DI!$A$4:$B$15000,2,FALSE),0)</f>
        <v>0.13650000000000001</v>
      </c>
      <c r="F412" s="14">
        <f t="shared" ca="1" si="166"/>
        <v>1.00050788</v>
      </c>
      <c r="G412" s="14">
        <f ca="1">(TRUNC(PRODUCT($F$12:$F411),16))</f>
        <v>1.2076385678689801</v>
      </c>
      <c r="H412" s="14">
        <f t="shared" ca="1" si="167"/>
        <v>1.1996934814203899</v>
      </c>
      <c r="I412" s="14">
        <f t="shared" ca="1" si="168"/>
        <v>1.0066226</v>
      </c>
      <c r="J412" s="13">
        <f t="shared" si="181"/>
        <v>4.4499999999999998E-2</v>
      </c>
      <c r="K412" s="33">
        <f t="shared" si="169"/>
        <v>45097</v>
      </c>
      <c r="L412" s="2">
        <f t="shared" si="170"/>
        <v>13</v>
      </c>
      <c r="M412" s="17">
        <f t="shared" si="171"/>
        <v>13</v>
      </c>
      <c r="N412" s="12">
        <f t="shared" si="172"/>
        <v>1.0022485480000001</v>
      </c>
      <c r="O412" s="12">
        <f t="shared" ca="1" si="173"/>
        <v>1.0088860390000001</v>
      </c>
      <c r="P412" s="17">
        <f t="shared" si="174"/>
        <v>0</v>
      </c>
      <c r="Q412" s="14">
        <f t="shared" ca="1" si="175"/>
        <v>127958.9616</v>
      </c>
      <c r="R412" s="21">
        <f t="shared" si="179"/>
        <v>0</v>
      </c>
      <c r="S412" s="14">
        <f t="shared" si="176"/>
        <v>0</v>
      </c>
      <c r="T412" s="4" t="str">
        <f t="shared" si="177"/>
        <v>J=</v>
      </c>
      <c r="U412" s="33">
        <f t="shared" si="178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0"/>
        <v>45117</v>
      </c>
      <c r="B413" s="124">
        <f t="shared" ca="1" si="164"/>
        <v>14537848.8672</v>
      </c>
      <c r="C413" s="7">
        <f t="shared" si="165"/>
        <v>14400000</v>
      </c>
      <c r="D413" s="96">
        <f t="shared" si="182"/>
        <v>45114</v>
      </c>
      <c r="E413" s="94">
        <f ca="1">IF(D413&lt;$B$1,VLOOKUP(D413,[1]DI!$A$4:$B$15000,2,FALSE),0)</f>
        <v>0.13650000000000001</v>
      </c>
      <c r="F413" s="14">
        <f t="shared" ca="1" si="166"/>
        <v>1.00050788</v>
      </c>
      <c r="G413" s="14">
        <f ca="1">(TRUNC(PRODUCT($F$12:$F412),16))</f>
        <v>1.20825190334483</v>
      </c>
      <c r="H413" s="14">
        <f t="shared" ca="1" si="167"/>
        <v>1.1996934814203899</v>
      </c>
      <c r="I413" s="14">
        <f t="shared" ca="1" si="168"/>
        <v>1.0071338400000001</v>
      </c>
      <c r="J413" s="13">
        <f t="shared" si="181"/>
        <v>4.4499999999999998E-2</v>
      </c>
      <c r="K413" s="33">
        <f t="shared" si="169"/>
        <v>45097</v>
      </c>
      <c r="L413" s="2">
        <f t="shared" si="170"/>
        <v>14</v>
      </c>
      <c r="M413" s="17">
        <f t="shared" si="171"/>
        <v>14</v>
      </c>
      <c r="N413" s="12">
        <f t="shared" si="172"/>
        <v>1.002421722</v>
      </c>
      <c r="O413" s="12">
        <f t="shared" ca="1" si="173"/>
        <v>1.009572838</v>
      </c>
      <c r="P413" s="17">
        <f t="shared" si="174"/>
        <v>0</v>
      </c>
      <c r="Q413" s="14">
        <f t="shared" ca="1" si="175"/>
        <v>137848.86720000001</v>
      </c>
      <c r="R413" s="21">
        <f t="shared" si="179"/>
        <v>0</v>
      </c>
      <c r="S413" s="14">
        <f t="shared" si="176"/>
        <v>0</v>
      </c>
      <c r="T413" s="4" t="str">
        <f t="shared" si="177"/>
        <v>J=</v>
      </c>
      <c r="U413" s="33">
        <f t="shared" si="178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0"/>
        <v>45118</v>
      </c>
      <c r="B414" s="124">
        <f t="shared" ca="1" si="164"/>
        <v>14547745.5264</v>
      </c>
      <c r="C414" s="7">
        <f t="shared" si="165"/>
        <v>14400000</v>
      </c>
      <c r="D414" s="96">
        <f t="shared" si="182"/>
        <v>45117</v>
      </c>
      <c r="E414" s="94">
        <f ca="1">IF(D414&lt;$B$1,VLOOKUP(D414,[1]DI!$A$4:$B$15000,2,FALSE),0)</f>
        <v>0.13650000000000001</v>
      </c>
      <c r="F414" s="14">
        <f t="shared" ca="1" si="166"/>
        <v>1.00050788</v>
      </c>
      <c r="G414" s="14">
        <f ca="1">(TRUNC(PRODUCT($F$12:$F413),16))</f>
        <v>1.2088655503215</v>
      </c>
      <c r="H414" s="14">
        <f t="shared" ca="1" si="167"/>
        <v>1.1996934814203899</v>
      </c>
      <c r="I414" s="14">
        <f t="shared" ca="1" si="168"/>
        <v>1.0076453400000001</v>
      </c>
      <c r="J414" s="13">
        <f t="shared" si="181"/>
        <v>4.4499999999999998E-2</v>
      </c>
      <c r="K414" s="33">
        <f t="shared" si="169"/>
        <v>45097</v>
      </c>
      <c r="L414" s="2">
        <f t="shared" si="170"/>
        <v>15</v>
      </c>
      <c r="M414" s="17">
        <f t="shared" si="171"/>
        <v>15</v>
      </c>
      <c r="N414" s="12">
        <f t="shared" si="172"/>
        <v>1.0025949270000001</v>
      </c>
      <c r="O414" s="12">
        <f t="shared" ca="1" si="173"/>
        <v>1.010260106</v>
      </c>
      <c r="P414" s="17">
        <f t="shared" si="174"/>
        <v>0</v>
      </c>
      <c r="Q414" s="14">
        <f t="shared" ca="1" si="175"/>
        <v>147745.5264</v>
      </c>
      <c r="R414" s="21">
        <f t="shared" si="179"/>
        <v>0</v>
      </c>
      <c r="S414" s="14">
        <f t="shared" si="176"/>
        <v>0</v>
      </c>
      <c r="T414" s="4" t="str">
        <f t="shared" si="177"/>
        <v>J=</v>
      </c>
      <c r="U414" s="33">
        <f t="shared" si="178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0"/>
        <v>45119</v>
      </c>
      <c r="B415" s="124">
        <f t="shared" ca="1" si="164"/>
        <v>14557649.054400001</v>
      </c>
      <c r="C415" s="7">
        <f t="shared" si="165"/>
        <v>14400000</v>
      </c>
      <c r="D415" s="96">
        <f t="shared" si="182"/>
        <v>45118</v>
      </c>
      <c r="E415" s="94">
        <f ca="1">IF(D415&lt;$B$1,VLOOKUP(D415,[1]DI!$A$4:$B$15000,2,FALSE),0)</f>
        <v>0.13650000000000001</v>
      </c>
      <c r="F415" s="14">
        <f t="shared" ca="1" si="166"/>
        <v>1.00050788</v>
      </c>
      <c r="G415" s="14">
        <f ca="1">(TRUNC(PRODUCT($F$12:$F414),16))</f>
        <v>1.2094795089571999</v>
      </c>
      <c r="H415" s="14">
        <f t="shared" ca="1" si="167"/>
        <v>1.1996934814203899</v>
      </c>
      <c r="I415" s="14">
        <f t="shared" ca="1" si="168"/>
        <v>1.00815711</v>
      </c>
      <c r="J415" s="13">
        <f t="shared" si="181"/>
        <v>4.4499999999999998E-2</v>
      </c>
      <c r="K415" s="33">
        <f t="shared" si="169"/>
        <v>45097</v>
      </c>
      <c r="L415" s="2">
        <f t="shared" si="170"/>
        <v>16</v>
      </c>
      <c r="M415" s="17">
        <f t="shared" si="171"/>
        <v>16</v>
      </c>
      <c r="N415" s="12">
        <f t="shared" si="172"/>
        <v>1.0027681610000001</v>
      </c>
      <c r="O415" s="12">
        <f t="shared" ca="1" si="173"/>
        <v>1.0109478510000001</v>
      </c>
      <c r="P415" s="17">
        <f t="shared" si="174"/>
        <v>0</v>
      </c>
      <c r="Q415" s="14">
        <f t="shared" ca="1" si="175"/>
        <v>157649.05439999999</v>
      </c>
      <c r="R415" s="21">
        <f t="shared" si="179"/>
        <v>0</v>
      </c>
      <c r="S415" s="14">
        <f t="shared" si="176"/>
        <v>0</v>
      </c>
      <c r="T415" s="4" t="str">
        <f t="shared" si="177"/>
        <v>J=</v>
      </c>
      <c r="U415" s="33">
        <f t="shared" si="178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0"/>
        <v>45120</v>
      </c>
      <c r="B416" s="124">
        <f t="shared" ca="1" si="164"/>
        <v>14567559.192</v>
      </c>
      <c r="C416" s="7">
        <f t="shared" si="165"/>
        <v>14400000</v>
      </c>
      <c r="D416" s="96">
        <f t="shared" si="182"/>
        <v>45119</v>
      </c>
      <c r="E416" s="94">
        <f ca="1">IF(D416&lt;$B$1,VLOOKUP(D416,[1]DI!$A$4:$B$15000,2,FALSE),0)</f>
        <v>0.13650000000000001</v>
      </c>
      <c r="F416" s="14">
        <f t="shared" ca="1" si="166"/>
        <v>1.00050788</v>
      </c>
      <c r="G416" s="14">
        <f ca="1">(TRUNC(PRODUCT($F$12:$F415),16))</f>
        <v>1.21009377941021</v>
      </c>
      <c r="H416" s="14">
        <f t="shared" ca="1" si="167"/>
        <v>1.1996934814203899</v>
      </c>
      <c r="I416" s="14">
        <f t="shared" ca="1" si="168"/>
        <v>1.0086691299999999</v>
      </c>
      <c r="J416" s="13">
        <f t="shared" si="181"/>
        <v>4.4499999999999998E-2</v>
      </c>
      <c r="K416" s="33">
        <f t="shared" si="169"/>
        <v>45097</v>
      </c>
      <c r="L416" s="2">
        <f t="shared" si="170"/>
        <v>17</v>
      </c>
      <c r="M416" s="17">
        <f t="shared" si="171"/>
        <v>17</v>
      </c>
      <c r="N416" s="12">
        <f t="shared" si="172"/>
        <v>1.0029414249999999</v>
      </c>
      <c r="O416" s="12">
        <f t="shared" ca="1" si="173"/>
        <v>1.0116360550000001</v>
      </c>
      <c r="P416" s="17">
        <f t="shared" si="174"/>
        <v>0</v>
      </c>
      <c r="Q416" s="14">
        <f t="shared" ca="1" si="175"/>
        <v>167559.19200000001</v>
      </c>
      <c r="R416" s="21">
        <f t="shared" si="179"/>
        <v>0</v>
      </c>
      <c r="S416" s="14">
        <f t="shared" si="176"/>
        <v>0</v>
      </c>
      <c r="T416" s="4" t="str">
        <f t="shared" si="177"/>
        <v>J=</v>
      </c>
      <c r="U416" s="33">
        <f t="shared" si="178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0"/>
        <v>45121</v>
      </c>
      <c r="B417" s="124">
        <f t="shared" ca="1" si="164"/>
        <v>14577476.0688</v>
      </c>
      <c r="C417" s="7">
        <f t="shared" si="165"/>
        <v>14400000</v>
      </c>
      <c r="D417" s="96">
        <f t="shared" si="182"/>
        <v>45120</v>
      </c>
      <c r="E417" s="94">
        <f ca="1">IF(D417&lt;$B$1,VLOOKUP(D417,[1]DI!$A$4:$B$15000,2,FALSE),0)</f>
        <v>0.13650000000000001</v>
      </c>
      <c r="F417" s="14">
        <f t="shared" ca="1" si="166"/>
        <v>1.00050788</v>
      </c>
      <c r="G417" s="14">
        <f ca="1">(TRUNC(PRODUCT($F$12:$F416),16))</f>
        <v>1.2107083618389001</v>
      </c>
      <c r="H417" s="14">
        <f t="shared" ca="1" si="167"/>
        <v>1.1996934814203899</v>
      </c>
      <c r="I417" s="14">
        <f t="shared" ca="1" si="168"/>
        <v>1.0091814100000001</v>
      </c>
      <c r="J417" s="13">
        <f t="shared" si="181"/>
        <v>4.4499999999999998E-2</v>
      </c>
      <c r="K417" s="33">
        <f t="shared" si="169"/>
        <v>45097</v>
      </c>
      <c r="L417" s="2">
        <f t="shared" si="170"/>
        <v>18</v>
      </c>
      <c r="M417" s="17">
        <f t="shared" si="171"/>
        <v>18</v>
      </c>
      <c r="N417" s="12">
        <f t="shared" si="172"/>
        <v>1.003114719</v>
      </c>
      <c r="O417" s="12">
        <f t="shared" ca="1" si="173"/>
        <v>1.012324727</v>
      </c>
      <c r="P417" s="17">
        <f t="shared" si="174"/>
        <v>0</v>
      </c>
      <c r="Q417" s="14">
        <f t="shared" ca="1" si="175"/>
        <v>177476.06880000001</v>
      </c>
      <c r="R417" s="21">
        <f t="shared" si="179"/>
        <v>0</v>
      </c>
      <c r="S417" s="14">
        <f t="shared" si="176"/>
        <v>0</v>
      </c>
      <c r="T417" s="4" t="str">
        <f t="shared" si="177"/>
        <v>J=</v>
      </c>
      <c r="U417" s="33">
        <f t="shared" si="178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0"/>
        <v>45124</v>
      </c>
      <c r="B418" s="124">
        <f t="shared" ca="1" si="164"/>
        <v>14587399.8432</v>
      </c>
      <c r="C418" s="7">
        <f t="shared" si="165"/>
        <v>14400000</v>
      </c>
      <c r="D418" s="96">
        <f t="shared" si="182"/>
        <v>45121</v>
      </c>
      <c r="E418" s="94">
        <f ca="1">IF(D418&lt;$B$1,VLOOKUP(D418,[1]DI!$A$4:$B$15000,2,FALSE),0)</f>
        <v>0.13650000000000001</v>
      </c>
      <c r="F418" s="14">
        <f t="shared" ca="1" si="166"/>
        <v>1.00050788</v>
      </c>
      <c r="G418" s="14">
        <f ca="1">(TRUNC(PRODUCT($F$12:$F417),16))</f>
        <v>1.21132325640171</v>
      </c>
      <c r="H418" s="14">
        <f t="shared" ca="1" si="167"/>
        <v>1.1996934814203899</v>
      </c>
      <c r="I418" s="14">
        <f t="shared" ca="1" si="168"/>
        <v>1.0096939599999999</v>
      </c>
      <c r="J418" s="13">
        <f t="shared" si="181"/>
        <v>4.4499999999999998E-2</v>
      </c>
      <c r="K418" s="33">
        <f t="shared" si="169"/>
        <v>45097</v>
      </c>
      <c r="L418" s="2">
        <f t="shared" si="170"/>
        <v>19</v>
      </c>
      <c r="M418" s="17">
        <f t="shared" si="171"/>
        <v>19</v>
      </c>
      <c r="N418" s="12">
        <f t="shared" si="172"/>
        <v>1.003288044</v>
      </c>
      <c r="O418" s="12">
        <f t="shared" ca="1" si="173"/>
        <v>1.013013878</v>
      </c>
      <c r="P418" s="17">
        <f t="shared" si="174"/>
        <v>0</v>
      </c>
      <c r="Q418" s="14">
        <f t="shared" ca="1" si="175"/>
        <v>187399.8432</v>
      </c>
      <c r="R418" s="21">
        <f t="shared" si="179"/>
        <v>0</v>
      </c>
      <c r="S418" s="14">
        <f t="shared" si="176"/>
        <v>0</v>
      </c>
      <c r="T418" s="4" t="str">
        <f t="shared" si="177"/>
        <v>J=</v>
      </c>
      <c r="U418" s="33">
        <f t="shared" si="178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0"/>
        <v>45125</v>
      </c>
      <c r="B419" s="124">
        <f t="shared" ca="1" si="164"/>
        <v>14597330.2272</v>
      </c>
      <c r="C419" s="7">
        <f t="shared" si="165"/>
        <v>14400000</v>
      </c>
      <c r="D419" s="96">
        <f t="shared" si="182"/>
        <v>45124</v>
      </c>
      <c r="E419" s="94">
        <f ca="1">IF(D419&lt;$B$1,VLOOKUP(D419,[1]DI!$A$4:$B$15000,2,FALSE),0)</f>
        <v>0.13650000000000001</v>
      </c>
      <c r="F419" s="14">
        <f t="shared" ca="1" si="166"/>
        <v>1.00050788</v>
      </c>
      <c r="G419" s="14">
        <f ca="1">(TRUNC(PRODUCT($F$12:$F418),16))</f>
        <v>1.2119384632571699</v>
      </c>
      <c r="H419" s="14">
        <f t="shared" ca="1" si="167"/>
        <v>1.1996934814203899</v>
      </c>
      <c r="I419" s="14">
        <f t="shared" ca="1" si="168"/>
        <v>1.01020676</v>
      </c>
      <c r="J419" s="13">
        <f t="shared" si="181"/>
        <v>4.4499999999999998E-2</v>
      </c>
      <c r="K419" s="33">
        <f t="shared" si="169"/>
        <v>45097</v>
      </c>
      <c r="L419" s="2">
        <f t="shared" si="170"/>
        <v>20</v>
      </c>
      <c r="M419" s="17">
        <f t="shared" si="171"/>
        <v>20</v>
      </c>
      <c r="N419" s="12">
        <f t="shared" si="172"/>
        <v>1.003461398</v>
      </c>
      <c r="O419" s="12">
        <f t="shared" ca="1" si="173"/>
        <v>1.013703488</v>
      </c>
      <c r="P419" s="17">
        <f t="shared" si="174"/>
        <v>0</v>
      </c>
      <c r="Q419" s="14">
        <f t="shared" ca="1" si="175"/>
        <v>197330.22719999999</v>
      </c>
      <c r="R419" s="21">
        <f t="shared" si="179"/>
        <v>0</v>
      </c>
      <c r="S419" s="14">
        <f t="shared" si="176"/>
        <v>0</v>
      </c>
      <c r="T419" s="4" t="str">
        <f t="shared" si="177"/>
        <v>J=</v>
      </c>
      <c r="U419" s="33">
        <f t="shared" si="178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0"/>
        <v>45126</v>
      </c>
      <c r="B420" s="124">
        <f t="shared" ca="1" si="164"/>
        <v>14607267.350400001</v>
      </c>
      <c r="C420" s="7">
        <f t="shared" si="165"/>
        <v>14400000</v>
      </c>
      <c r="D420" s="96">
        <f t="shared" si="182"/>
        <v>45125</v>
      </c>
      <c r="E420" s="94">
        <f ca="1">IF(D420&lt;$B$1,VLOOKUP(D420,[1]DI!$A$4:$B$15000,2,FALSE),0)</f>
        <v>0.13650000000000001</v>
      </c>
      <c r="F420" s="14">
        <f t="shared" ca="1" si="166"/>
        <v>1.00050788</v>
      </c>
      <c r="G420" s="14">
        <f ca="1">(TRUNC(PRODUCT($F$12:$F419),16))</f>
        <v>1.21255398256389</v>
      </c>
      <c r="H420" s="14">
        <f t="shared" ca="1" si="167"/>
        <v>1.1996934814203899</v>
      </c>
      <c r="I420" s="14">
        <f t="shared" ca="1" si="168"/>
        <v>1.01071982</v>
      </c>
      <c r="J420" s="13">
        <f t="shared" si="181"/>
        <v>4.4499999999999998E-2</v>
      </c>
      <c r="K420" s="33">
        <f t="shared" si="169"/>
        <v>45097</v>
      </c>
      <c r="L420" s="2">
        <f t="shared" si="170"/>
        <v>21</v>
      </c>
      <c r="M420" s="17">
        <f t="shared" si="171"/>
        <v>21</v>
      </c>
      <c r="N420" s="12">
        <f t="shared" si="172"/>
        <v>1.003634782</v>
      </c>
      <c r="O420" s="12">
        <f t="shared" ca="1" si="173"/>
        <v>1.0143935660000001</v>
      </c>
      <c r="P420" s="17">
        <f t="shared" si="174"/>
        <v>0</v>
      </c>
      <c r="Q420" s="14">
        <f t="shared" ca="1" si="175"/>
        <v>207267.3504</v>
      </c>
      <c r="R420" s="21">
        <f t="shared" si="179"/>
        <v>0</v>
      </c>
      <c r="S420" s="14">
        <f t="shared" si="176"/>
        <v>0</v>
      </c>
      <c r="T420" s="4" t="str">
        <f t="shared" si="177"/>
        <v>J=</v>
      </c>
      <c r="U420" s="33">
        <f t="shared" si="178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0"/>
        <v>45127</v>
      </c>
      <c r="B421" s="124">
        <f t="shared" ca="1" si="164"/>
        <v>14617211.385599989</v>
      </c>
      <c r="C421" s="7">
        <f t="shared" si="165"/>
        <v>14400000</v>
      </c>
      <c r="D421" s="96">
        <f t="shared" si="182"/>
        <v>45126</v>
      </c>
      <c r="E421" s="94">
        <f ca="1">IF(D421&lt;$B$1,VLOOKUP(D421,[1]DI!$A$4:$B$15000,2,FALSE),0)</f>
        <v>0.13650000000000001</v>
      </c>
      <c r="F421" s="14">
        <f t="shared" ca="1" si="166"/>
        <v>1.00050788</v>
      </c>
      <c r="G421" s="14">
        <f ca="1">(TRUNC(PRODUCT($F$12:$F420),16))</f>
        <v>1.2131698144805501</v>
      </c>
      <c r="H421" s="14">
        <f t="shared" ca="1" si="167"/>
        <v>1.1996934814203899</v>
      </c>
      <c r="I421" s="14">
        <f t="shared" ca="1" si="168"/>
        <v>1.01123315</v>
      </c>
      <c r="J421" s="13">
        <f t="shared" si="181"/>
        <v>4.4499999999999998E-2</v>
      </c>
      <c r="K421" s="33">
        <f t="shared" si="169"/>
        <v>45097</v>
      </c>
      <c r="L421" s="2">
        <f t="shared" si="170"/>
        <v>22</v>
      </c>
      <c r="M421" s="17">
        <f t="shared" si="171"/>
        <v>22</v>
      </c>
      <c r="N421" s="12">
        <f t="shared" si="172"/>
        <v>1.003808196</v>
      </c>
      <c r="O421" s="12">
        <f t="shared" ca="1" si="173"/>
        <v>1.0150841239999999</v>
      </c>
      <c r="P421" s="17">
        <f t="shared" si="174"/>
        <v>20</v>
      </c>
      <c r="Q421" s="14">
        <f t="shared" ca="1" si="175"/>
        <v>217211.38559999</v>
      </c>
      <c r="R421" s="21">
        <f t="shared" si="179"/>
        <v>0</v>
      </c>
      <c r="S421" s="14">
        <f t="shared" si="176"/>
        <v>0</v>
      </c>
      <c r="T421" s="4" t="str">
        <f t="shared" si="177"/>
        <v>J=</v>
      </c>
      <c r="U421" s="33">
        <f t="shared" si="178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0"/>
        <v>45128</v>
      </c>
      <c r="B422" s="124">
        <f t="shared" ca="1" si="164"/>
        <v>14409802.8576</v>
      </c>
      <c r="C422" s="7">
        <f t="shared" si="165"/>
        <v>14400000</v>
      </c>
      <c r="D422" s="96">
        <f t="shared" si="182"/>
        <v>45127</v>
      </c>
      <c r="E422" s="94">
        <f ca="1">IF(D422&lt;$B$1,VLOOKUP(D422,[1]DI!$A$4:$B$15000,2,FALSE),0)</f>
        <v>0.13650000000000001</v>
      </c>
      <c r="F422" s="14">
        <f t="shared" ca="1" si="166"/>
        <v>1.00050788</v>
      </c>
      <c r="G422" s="14">
        <f ca="1">(TRUNC(PRODUCT($F$12:$F421),16))</f>
        <v>1.2137859591659299</v>
      </c>
      <c r="H422" s="14">
        <f t="shared" ca="1" si="167"/>
        <v>1.2131698144805501</v>
      </c>
      <c r="I422" s="14">
        <f t="shared" ca="1" si="168"/>
        <v>1.00050788</v>
      </c>
      <c r="J422" s="13">
        <f t="shared" si="181"/>
        <v>4.4499999999999998E-2</v>
      </c>
      <c r="K422" s="33">
        <f t="shared" si="169"/>
        <v>45127</v>
      </c>
      <c r="L422" s="2">
        <f t="shared" si="170"/>
        <v>1</v>
      </c>
      <c r="M422" s="17">
        <f t="shared" si="171"/>
        <v>1</v>
      </c>
      <c r="N422" s="12">
        <f t="shared" si="172"/>
        <v>1.000172786</v>
      </c>
      <c r="O422" s="12">
        <f t="shared" ca="1" si="173"/>
        <v>1.000680754</v>
      </c>
      <c r="P422" s="17">
        <f t="shared" si="174"/>
        <v>0</v>
      </c>
      <c r="Q422" s="14">
        <f t="shared" ca="1" si="175"/>
        <v>9802.8575999999994</v>
      </c>
      <c r="R422" s="21">
        <f t="shared" si="179"/>
        <v>0</v>
      </c>
      <c r="S422" s="14">
        <f t="shared" si="176"/>
        <v>0</v>
      </c>
      <c r="T422" s="4" t="str">
        <f t="shared" si="177"/>
        <v>J=</v>
      </c>
      <c r="U422" s="33">
        <f t="shared" si="178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0"/>
        <v>45131</v>
      </c>
      <c r="B423" s="124">
        <f t="shared" ca="1" si="164"/>
        <v>14419612.4112</v>
      </c>
      <c r="C423" s="7">
        <f t="shared" si="165"/>
        <v>14400000</v>
      </c>
      <c r="D423" s="96">
        <f t="shared" si="182"/>
        <v>45128</v>
      </c>
      <c r="E423" s="94">
        <f ca="1">IF(D423&lt;$B$1,VLOOKUP(D423,[1]DI!$A$4:$B$15000,2,FALSE),0)</f>
        <v>0.13650000000000001</v>
      </c>
      <c r="F423" s="14">
        <f t="shared" ca="1" si="166"/>
        <v>1.00050788</v>
      </c>
      <c r="G423" s="14">
        <f ca="1">(TRUNC(PRODUCT($F$12:$F422),16))</f>
        <v>1.2144024167788701</v>
      </c>
      <c r="H423" s="14">
        <f t="shared" ca="1" si="167"/>
        <v>1.2131698144805501</v>
      </c>
      <c r="I423" s="14">
        <f t="shared" ca="1" si="168"/>
        <v>1.00101602</v>
      </c>
      <c r="J423" s="13">
        <f t="shared" si="181"/>
        <v>4.4499999999999998E-2</v>
      </c>
      <c r="K423" s="33">
        <f t="shared" si="169"/>
        <v>45127</v>
      </c>
      <c r="L423" s="2">
        <f t="shared" si="170"/>
        <v>2</v>
      </c>
      <c r="M423" s="17">
        <f t="shared" si="171"/>
        <v>2</v>
      </c>
      <c r="N423" s="12">
        <f t="shared" si="172"/>
        <v>1.0003456019999999</v>
      </c>
      <c r="O423" s="12">
        <f t="shared" ca="1" si="173"/>
        <v>1.0013619730000001</v>
      </c>
      <c r="P423" s="17">
        <f t="shared" si="174"/>
        <v>0</v>
      </c>
      <c r="Q423" s="14">
        <f t="shared" ca="1" si="175"/>
        <v>19612.411199999999</v>
      </c>
      <c r="R423" s="21">
        <f t="shared" si="179"/>
        <v>0</v>
      </c>
      <c r="S423" s="14">
        <f t="shared" si="176"/>
        <v>0</v>
      </c>
      <c r="T423" s="4" t="str">
        <f t="shared" si="177"/>
        <v>J=</v>
      </c>
      <c r="U423" s="33">
        <f t="shared" si="178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0"/>
        <v>45132</v>
      </c>
      <c r="B424" s="124">
        <f t="shared" ca="1" si="164"/>
        <v>14429428.516799999</v>
      </c>
      <c r="C424" s="7">
        <f t="shared" si="165"/>
        <v>14400000</v>
      </c>
      <c r="D424" s="96">
        <f t="shared" si="182"/>
        <v>45131</v>
      </c>
      <c r="E424" s="94">
        <f ca="1">IF(D424&lt;$B$1,VLOOKUP(D424,[1]DI!$A$4:$B$15000,2,FALSE),0)</f>
        <v>0.13650000000000001</v>
      </c>
      <c r="F424" s="14">
        <f t="shared" ca="1" si="166"/>
        <v>1.00050788</v>
      </c>
      <c r="G424" s="14">
        <f ca="1">(TRUNC(PRODUCT($F$12:$F423),16))</f>
        <v>1.2150191874783101</v>
      </c>
      <c r="H424" s="14">
        <f t="shared" ca="1" si="167"/>
        <v>1.2131698144805501</v>
      </c>
      <c r="I424" s="14">
        <f t="shared" ca="1" si="168"/>
        <v>1.00152441</v>
      </c>
      <c r="J424" s="13">
        <f t="shared" si="181"/>
        <v>4.4499999999999998E-2</v>
      </c>
      <c r="K424" s="33">
        <f t="shared" si="169"/>
        <v>45127</v>
      </c>
      <c r="L424" s="2">
        <f t="shared" si="170"/>
        <v>3</v>
      </c>
      <c r="M424" s="17">
        <f t="shared" si="171"/>
        <v>3</v>
      </c>
      <c r="N424" s="12">
        <f t="shared" si="172"/>
        <v>1.0005184469999999</v>
      </c>
      <c r="O424" s="12">
        <f t="shared" ca="1" si="173"/>
        <v>1.002043647</v>
      </c>
      <c r="P424" s="17">
        <f t="shared" si="174"/>
        <v>0</v>
      </c>
      <c r="Q424" s="14">
        <f t="shared" ca="1" si="175"/>
        <v>29428.516800000001</v>
      </c>
      <c r="R424" s="21">
        <f t="shared" si="179"/>
        <v>0</v>
      </c>
      <c r="S424" s="14">
        <f t="shared" si="176"/>
        <v>0</v>
      </c>
      <c r="T424" s="4" t="str">
        <f t="shared" si="177"/>
        <v>J=</v>
      </c>
      <c r="U424" s="33">
        <f t="shared" si="178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0"/>
        <v>45133</v>
      </c>
      <c r="B425" s="124">
        <f t="shared" ca="1" si="164"/>
        <v>14439251.5056</v>
      </c>
      <c r="C425" s="7">
        <f t="shared" si="165"/>
        <v>14400000</v>
      </c>
      <c r="D425" s="96">
        <f t="shared" si="182"/>
        <v>45132</v>
      </c>
      <c r="E425" s="94">
        <f ca="1">IF(D425&lt;$B$1,VLOOKUP(D425,[1]DI!$A$4:$B$15000,2,FALSE),0)</f>
        <v>0.13650000000000001</v>
      </c>
      <c r="F425" s="14">
        <f t="shared" ca="1" si="166"/>
        <v>1.00050788</v>
      </c>
      <c r="G425" s="14">
        <f ca="1">(TRUNC(PRODUCT($F$12:$F424),16))</f>
        <v>1.21563627142324</v>
      </c>
      <c r="H425" s="14">
        <f t="shared" ca="1" si="167"/>
        <v>1.2131698144805501</v>
      </c>
      <c r="I425" s="14">
        <f t="shared" ca="1" si="168"/>
        <v>1.00203307</v>
      </c>
      <c r="J425" s="13">
        <f t="shared" si="181"/>
        <v>4.4499999999999998E-2</v>
      </c>
      <c r="K425" s="33">
        <f t="shared" si="169"/>
        <v>45127</v>
      </c>
      <c r="L425" s="2">
        <f t="shared" si="170"/>
        <v>4</v>
      </c>
      <c r="M425" s="17">
        <f t="shared" si="171"/>
        <v>4</v>
      </c>
      <c r="N425" s="12">
        <f t="shared" si="172"/>
        <v>1.0006913230000001</v>
      </c>
      <c r="O425" s="12">
        <f t="shared" ca="1" si="173"/>
        <v>1.002725799</v>
      </c>
      <c r="P425" s="17">
        <f t="shared" si="174"/>
        <v>0</v>
      </c>
      <c r="Q425" s="14">
        <f t="shared" ca="1" si="175"/>
        <v>39251.505599999997</v>
      </c>
      <c r="R425" s="21">
        <f t="shared" si="179"/>
        <v>0</v>
      </c>
      <c r="S425" s="14">
        <f t="shared" si="176"/>
        <v>0</v>
      </c>
      <c r="T425" s="4" t="str">
        <f t="shared" si="177"/>
        <v>J=</v>
      </c>
      <c r="U425" s="33">
        <f t="shared" si="178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0"/>
        <v>45134</v>
      </c>
      <c r="B426" s="124">
        <f t="shared" ca="1" si="164"/>
        <v>14449081.032</v>
      </c>
      <c r="C426" s="7">
        <f t="shared" si="165"/>
        <v>14400000</v>
      </c>
      <c r="D426" s="96">
        <f t="shared" si="182"/>
        <v>45133</v>
      </c>
      <c r="E426" s="94">
        <f ca="1">IF(D426&lt;$B$1,VLOOKUP(D426,[1]DI!$A$4:$B$15000,2,FALSE),0)</f>
        <v>0.13650000000000001</v>
      </c>
      <c r="F426" s="14">
        <f t="shared" ca="1" si="166"/>
        <v>1.00050788</v>
      </c>
      <c r="G426" s="14">
        <f ca="1">(TRUNC(PRODUCT($F$12:$F425),16))</f>
        <v>1.2162536687727701</v>
      </c>
      <c r="H426" s="14">
        <f t="shared" ca="1" si="167"/>
        <v>1.2131698144805501</v>
      </c>
      <c r="I426" s="14">
        <f t="shared" ca="1" si="168"/>
        <v>1.0025419799999999</v>
      </c>
      <c r="J426" s="13">
        <f t="shared" si="181"/>
        <v>4.4499999999999998E-2</v>
      </c>
      <c r="K426" s="33">
        <f t="shared" si="169"/>
        <v>45127</v>
      </c>
      <c r="L426" s="2">
        <f t="shared" si="170"/>
        <v>5</v>
      </c>
      <c r="M426" s="17">
        <f t="shared" si="171"/>
        <v>5</v>
      </c>
      <c r="N426" s="12">
        <f t="shared" si="172"/>
        <v>1.000864228</v>
      </c>
      <c r="O426" s="12">
        <f t="shared" ca="1" si="173"/>
        <v>1.0034084050000001</v>
      </c>
      <c r="P426" s="17">
        <f t="shared" si="174"/>
        <v>0</v>
      </c>
      <c r="Q426" s="14">
        <f t="shared" ca="1" si="175"/>
        <v>49081.031999999999</v>
      </c>
      <c r="R426" s="21">
        <f t="shared" si="179"/>
        <v>0</v>
      </c>
      <c r="S426" s="14">
        <f t="shared" si="176"/>
        <v>0</v>
      </c>
      <c r="T426" s="4" t="str">
        <f t="shared" si="177"/>
        <v>J=</v>
      </c>
      <c r="U426" s="33">
        <f t="shared" si="178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0"/>
        <v>45135</v>
      </c>
      <c r="B427" s="124">
        <f t="shared" ca="1" si="164"/>
        <v>14458917.29759999</v>
      </c>
      <c r="C427" s="7">
        <f t="shared" si="165"/>
        <v>14400000</v>
      </c>
      <c r="D427" s="96">
        <f t="shared" si="182"/>
        <v>45134</v>
      </c>
      <c r="E427" s="94">
        <f ca="1">IF(D427&lt;$B$1,VLOOKUP(D427,[1]DI!$A$4:$B$15000,2,FALSE),0)</f>
        <v>0.13650000000000001</v>
      </c>
      <c r="F427" s="14">
        <f t="shared" ca="1" si="166"/>
        <v>1.00050788</v>
      </c>
      <c r="G427" s="14">
        <f ca="1">(TRUNC(PRODUCT($F$12:$F426),16))</f>
        <v>1.21687137968607</v>
      </c>
      <c r="H427" s="14">
        <f t="shared" ca="1" si="167"/>
        <v>1.2131698144805501</v>
      </c>
      <c r="I427" s="14">
        <f t="shared" ca="1" si="168"/>
        <v>1.0030511499999999</v>
      </c>
      <c r="J427" s="13">
        <f t="shared" si="181"/>
        <v>4.4499999999999998E-2</v>
      </c>
      <c r="K427" s="33">
        <f t="shared" si="169"/>
        <v>45127</v>
      </c>
      <c r="L427" s="2">
        <f t="shared" si="170"/>
        <v>6</v>
      </c>
      <c r="M427" s="17">
        <f t="shared" si="171"/>
        <v>6</v>
      </c>
      <c r="N427" s="12">
        <f t="shared" si="172"/>
        <v>1.001037164</v>
      </c>
      <c r="O427" s="12">
        <f t="shared" ca="1" si="173"/>
        <v>1.004091479</v>
      </c>
      <c r="P427" s="17">
        <f t="shared" si="174"/>
        <v>0</v>
      </c>
      <c r="Q427" s="14">
        <f t="shared" ca="1" si="175"/>
        <v>58917.297599990001</v>
      </c>
      <c r="R427" s="21">
        <f t="shared" si="179"/>
        <v>0</v>
      </c>
      <c r="S427" s="14">
        <f t="shared" si="176"/>
        <v>0</v>
      </c>
      <c r="T427" s="4" t="str">
        <f t="shared" si="177"/>
        <v>J=</v>
      </c>
      <c r="U427" s="33">
        <f t="shared" si="178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0"/>
        <v>45138</v>
      </c>
      <c r="B428" s="124">
        <f t="shared" ca="1" si="164"/>
        <v>14468760.25919999</v>
      </c>
      <c r="C428" s="7">
        <f t="shared" si="165"/>
        <v>14400000</v>
      </c>
      <c r="D428" s="96">
        <f t="shared" si="182"/>
        <v>45135</v>
      </c>
      <c r="E428" s="94">
        <f ca="1">IF(D428&lt;$B$1,VLOOKUP(D428,[1]DI!$A$4:$B$15000,2,FALSE),0)</f>
        <v>0.13650000000000001</v>
      </c>
      <c r="F428" s="14">
        <f t="shared" ca="1" si="166"/>
        <v>1.00050788</v>
      </c>
      <c r="G428" s="14">
        <f ca="1">(TRUNC(PRODUCT($F$12:$F427),16))</f>
        <v>1.2174894043223801</v>
      </c>
      <c r="H428" s="14">
        <f t="shared" ca="1" si="167"/>
        <v>1.2131698144805501</v>
      </c>
      <c r="I428" s="14">
        <f t="shared" ca="1" si="168"/>
        <v>1.00356058</v>
      </c>
      <c r="J428" s="13">
        <f t="shared" si="181"/>
        <v>4.4499999999999998E-2</v>
      </c>
      <c r="K428" s="33">
        <f t="shared" si="169"/>
        <v>45127</v>
      </c>
      <c r="L428" s="2">
        <f t="shared" si="170"/>
        <v>7</v>
      </c>
      <c r="M428" s="17">
        <f t="shared" si="171"/>
        <v>7</v>
      </c>
      <c r="N428" s="12">
        <f t="shared" si="172"/>
        <v>1.0012101289999999</v>
      </c>
      <c r="O428" s="12">
        <f t="shared" ca="1" si="173"/>
        <v>1.0047750179999999</v>
      </c>
      <c r="P428" s="17">
        <f t="shared" si="174"/>
        <v>0</v>
      </c>
      <c r="Q428" s="14">
        <f t="shared" ca="1" si="175"/>
        <v>68760.259199990003</v>
      </c>
      <c r="R428" s="21">
        <f t="shared" si="179"/>
        <v>0</v>
      </c>
      <c r="S428" s="14">
        <f t="shared" si="176"/>
        <v>0</v>
      </c>
      <c r="T428" s="4" t="str">
        <f t="shared" si="177"/>
        <v>J=</v>
      </c>
      <c r="U428" s="33">
        <f t="shared" si="178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0"/>
        <v>45139</v>
      </c>
      <c r="B429" s="124">
        <f t="shared" ca="1" si="164"/>
        <v>14478609.945599999</v>
      </c>
      <c r="C429" s="7">
        <f t="shared" si="165"/>
        <v>14400000</v>
      </c>
      <c r="D429" s="96">
        <f t="shared" si="182"/>
        <v>45138</v>
      </c>
      <c r="E429" s="94">
        <f ca="1">IF(D429&lt;$B$1,VLOOKUP(D429,[1]DI!$A$4:$B$15000,2,FALSE),0)</f>
        <v>0.13650000000000001</v>
      </c>
      <c r="F429" s="14">
        <f t="shared" ca="1" si="166"/>
        <v>1.00050788</v>
      </c>
      <c r="G429" s="14">
        <f ca="1">(TRUNC(PRODUCT($F$12:$F428),16))</f>
        <v>1.2181077428410501</v>
      </c>
      <c r="H429" s="14">
        <f t="shared" ca="1" si="167"/>
        <v>1.2131698144805501</v>
      </c>
      <c r="I429" s="14">
        <f t="shared" ca="1" si="168"/>
        <v>1.0040702699999999</v>
      </c>
      <c r="J429" s="13">
        <f t="shared" si="181"/>
        <v>4.4499999999999998E-2</v>
      </c>
      <c r="K429" s="33">
        <f t="shared" si="169"/>
        <v>45127</v>
      </c>
      <c r="L429" s="2">
        <f t="shared" si="170"/>
        <v>8</v>
      </c>
      <c r="M429" s="17">
        <f t="shared" si="171"/>
        <v>8</v>
      </c>
      <c r="N429" s="12">
        <f t="shared" si="172"/>
        <v>1.001383124</v>
      </c>
      <c r="O429" s="12">
        <f t="shared" ca="1" si="173"/>
        <v>1.0054590240000001</v>
      </c>
      <c r="P429" s="17">
        <f t="shared" si="174"/>
        <v>0</v>
      </c>
      <c r="Q429" s="14">
        <f t="shared" ca="1" si="175"/>
        <v>78609.945600000006</v>
      </c>
      <c r="R429" s="21">
        <f t="shared" si="179"/>
        <v>0</v>
      </c>
      <c r="S429" s="14">
        <f t="shared" si="176"/>
        <v>0</v>
      </c>
      <c r="T429" s="4" t="str">
        <f t="shared" si="177"/>
        <v>J=</v>
      </c>
      <c r="U429" s="33">
        <f t="shared" si="178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0"/>
        <v>45140</v>
      </c>
      <c r="B430" s="124">
        <f t="shared" ca="1" si="164"/>
        <v>14488466.356799999</v>
      </c>
      <c r="C430" s="7">
        <f t="shared" si="165"/>
        <v>14400000</v>
      </c>
      <c r="D430" s="96">
        <f t="shared" si="182"/>
        <v>45139</v>
      </c>
      <c r="E430" s="94">
        <f ca="1">IF(D430&lt;$B$1,VLOOKUP(D430,[1]DI!$A$4:$B$15000,2,FALSE),0)</f>
        <v>0.13650000000000001</v>
      </c>
      <c r="F430" s="14">
        <f t="shared" ca="1" si="166"/>
        <v>1.00050788</v>
      </c>
      <c r="G430" s="14">
        <f ca="1">(TRUNC(PRODUCT($F$12:$F429),16))</f>
        <v>1.21872639540149</v>
      </c>
      <c r="H430" s="14">
        <f t="shared" ca="1" si="167"/>
        <v>1.2131698144805501</v>
      </c>
      <c r="I430" s="14">
        <f t="shared" ca="1" si="168"/>
        <v>1.00458022</v>
      </c>
      <c r="J430" s="13">
        <f t="shared" si="181"/>
        <v>4.4499999999999998E-2</v>
      </c>
      <c r="K430" s="33">
        <f t="shared" si="169"/>
        <v>45127</v>
      </c>
      <c r="L430" s="2">
        <f t="shared" si="170"/>
        <v>9</v>
      </c>
      <c r="M430" s="17">
        <f t="shared" si="171"/>
        <v>9</v>
      </c>
      <c r="N430" s="12">
        <f t="shared" si="172"/>
        <v>1.001556149</v>
      </c>
      <c r="O430" s="12">
        <f t="shared" ca="1" si="173"/>
        <v>1.0061434970000001</v>
      </c>
      <c r="P430" s="17">
        <f t="shared" si="174"/>
        <v>0</v>
      </c>
      <c r="Q430" s="14">
        <f t="shared" ca="1" si="175"/>
        <v>88466.356799999994</v>
      </c>
      <c r="R430" s="21">
        <f t="shared" si="179"/>
        <v>0</v>
      </c>
      <c r="S430" s="14">
        <f t="shared" si="176"/>
        <v>0</v>
      </c>
      <c r="T430" s="4" t="str">
        <f t="shared" si="177"/>
        <v>J=</v>
      </c>
      <c r="U430" s="33">
        <f t="shared" si="178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0"/>
        <v>45141</v>
      </c>
      <c r="B431" s="124">
        <f t="shared" ca="1" si="164"/>
        <v>14498329.3344</v>
      </c>
      <c r="C431" s="7">
        <f t="shared" si="165"/>
        <v>14400000</v>
      </c>
      <c r="D431" s="96">
        <f t="shared" si="182"/>
        <v>45140</v>
      </c>
      <c r="E431" s="94">
        <f ca="1">IF(D431&lt;$B$1,VLOOKUP(D431,[1]DI!$A$4:$B$15000,2,FALSE),0)</f>
        <v>0.13650000000000001</v>
      </c>
      <c r="F431" s="14">
        <f t="shared" ca="1" si="166"/>
        <v>1.00050788</v>
      </c>
      <c r="G431" s="14">
        <f ca="1">(TRUNC(PRODUCT($F$12:$F430),16))</f>
        <v>1.21934536216318</v>
      </c>
      <c r="H431" s="14">
        <f t="shared" ca="1" si="167"/>
        <v>1.2131698144805501</v>
      </c>
      <c r="I431" s="14">
        <f t="shared" ca="1" si="168"/>
        <v>1.0050904199999999</v>
      </c>
      <c r="J431" s="13">
        <f t="shared" si="181"/>
        <v>4.4499999999999998E-2</v>
      </c>
      <c r="K431" s="33">
        <f t="shared" si="169"/>
        <v>45127</v>
      </c>
      <c r="L431" s="2">
        <f t="shared" si="170"/>
        <v>10</v>
      </c>
      <c r="M431" s="17">
        <f t="shared" si="171"/>
        <v>10</v>
      </c>
      <c r="N431" s="12">
        <f t="shared" si="172"/>
        <v>1.0017292040000001</v>
      </c>
      <c r="O431" s="12">
        <f t="shared" ca="1" si="173"/>
        <v>1.006828426</v>
      </c>
      <c r="P431" s="17">
        <f t="shared" si="174"/>
        <v>0</v>
      </c>
      <c r="Q431" s="14">
        <f t="shared" ca="1" si="175"/>
        <v>98329.334400000007</v>
      </c>
      <c r="R431" s="21">
        <f t="shared" si="179"/>
        <v>0</v>
      </c>
      <c r="S431" s="14">
        <f t="shared" si="176"/>
        <v>0</v>
      </c>
      <c r="T431" s="4" t="str">
        <f t="shared" si="177"/>
        <v>J=</v>
      </c>
      <c r="U431" s="33">
        <f t="shared" si="178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0"/>
        <v>45142</v>
      </c>
      <c r="B432" s="124">
        <f t="shared" ca="1" si="164"/>
        <v>14508199.1952</v>
      </c>
      <c r="C432" s="7">
        <f t="shared" si="165"/>
        <v>14400000</v>
      </c>
      <c r="D432" s="96">
        <f t="shared" si="182"/>
        <v>45141</v>
      </c>
      <c r="E432" s="94">
        <f ca="1">IF(D432&lt;$B$1,VLOOKUP(D432,[1]DI!$A$4:$B$15000,2,FALSE),0)</f>
        <v>0.13150000000000001</v>
      </c>
      <c r="F432" s="14">
        <f t="shared" ca="1" si="166"/>
        <v>1.0004903700000001</v>
      </c>
      <c r="G432" s="14">
        <f ca="1">(TRUNC(PRODUCT($F$12:$F431),16))</f>
        <v>1.2199646432857201</v>
      </c>
      <c r="H432" s="14">
        <f t="shared" ca="1" si="167"/>
        <v>1.2131698144805501</v>
      </c>
      <c r="I432" s="14">
        <f t="shared" ca="1" si="168"/>
        <v>1.00560089</v>
      </c>
      <c r="J432" s="13">
        <f t="shared" si="181"/>
        <v>4.4499999999999998E-2</v>
      </c>
      <c r="K432" s="33">
        <f t="shared" si="169"/>
        <v>45127</v>
      </c>
      <c r="L432" s="2">
        <f t="shared" si="170"/>
        <v>11</v>
      </c>
      <c r="M432" s="17">
        <f t="shared" si="171"/>
        <v>11</v>
      </c>
      <c r="N432" s="12">
        <f t="shared" si="172"/>
        <v>1.0019022879999999</v>
      </c>
      <c r="O432" s="12">
        <f t="shared" ca="1" si="173"/>
        <v>1.007513833</v>
      </c>
      <c r="P432" s="17">
        <f t="shared" si="174"/>
        <v>0</v>
      </c>
      <c r="Q432" s="14">
        <f t="shared" ca="1" si="175"/>
        <v>108199.1952</v>
      </c>
      <c r="R432" s="21">
        <f t="shared" si="179"/>
        <v>0</v>
      </c>
      <c r="S432" s="14">
        <f t="shared" si="176"/>
        <v>0</v>
      </c>
      <c r="T432" s="4" t="str">
        <f t="shared" si="177"/>
        <v>J=</v>
      </c>
      <c r="U432" s="33">
        <f t="shared" si="178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0"/>
        <v>45145</v>
      </c>
      <c r="B433" s="124">
        <f t="shared" ca="1" si="164"/>
        <v>14517821.53439999</v>
      </c>
      <c r="C433" s="7">
        <f t="shared" si="165"/>
        <v>14400000</v>
      </c>
      <c r="D433" s="96">
        <f t="shared" si="182"/>
        <v>45142</v>
      </c>
      <c r="E433" s="94">
        <f ca="1">IF(D433&lt;$B$1,VLOOKUP(D433,[1]DI!$A$4:$B$15000,2,FALSE),0)</f>
        <v>0.13150000000000001</v>
      </c>
      <c r="F433" s="14">
        <f t="shared" ca="1" si="166"/>
        <v>1.0004903700000001</v>
      </c>
      <c r="G433" s="14">
        <f ca="1">(TRUNC(PRODUCT($F$12:$F432),16))</f>
        <v>1.2205628773478501</v>
      </c>
      <c r="H433" s="14">
        <f t="shared" ca="1" si="167"/>
        <v>1.2131698144805501</v>
      </c>
      <c r="I433" s="14">
        <f t="shared" ca="1" si="168"/>
        <v>1.006094</v>
      </c>
      <c r="J433" s="13">
        <f t="shared" si="181"/>
        <v>4.4499999999999998E-2</v>
      </c>
      <c r="K433" s="33">
        <f t="shared" si="169"/>
        <v>45127</v>
      </c>
      <c r="L433" s="2">
        <f t="shared" si="170"/>
        <v>12</v>
      </c>
      <c r="M433" s="17">
        <f t="shared" si="171"/>
        <v>12</v>
      </c>
      <c r="N433" s="12">
        <f t="shared" si="172"/>
        <v>1.0020754030000001</v>
      </c>
      <c r="O433" s="12">
        <f t="shared" ca="1" si="173"/>
        <v>1.0081820509999999</v>
      </c>
      <c r="P433" s="17">
        <f t="shared" si="174"/>
        <v>0</v>
      </c>
      <c r="Q433" s="14">
        <f t="shared" ca="1" si="175"/>
        <v>117821.53439999001</v>
      </c>
      <c r="R433" s="21">
        <f t="shared" si="179"/>
        <v>0</v>
      </c>
      <c r="S433" s="14">
        <f t="shared" si="176"/>
        <v>0</v>
      </c>
      <c r="T433" s="4" t="str">
        <f t="shared" si="177"/>
        <v>J=</v>
      </c>
      <c r="U433" s="33">
        <f t="shared" si="178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0"/>
        <v>45146</v>
      </c>
      <c r="B434" s="124">
        <f t="shared" ca="1" si="164"/>
        <v>14527450.368000001</v>
      </c>
      <c r="C434" s="7">
        <f t="shared" si="165"/>
        <v>14400000</v>
      </c>
      <c r="D434" s="96">
        <f t="shared" si="182"/>
        <v>45145</v>
      </c>
      <c r="E434" s="94">
        <f ca="1">IF(D434&lt;$B$1,VLOOKUP(D434,[1]DI!$A$4:$B$15000,2,FALSE),0)</f>
        <v>0.13150000000000001</v>
      </c>
      <c r="F434" s="14">
        <f t="shared" ca="1" si="166"/>
        <v>1.0004903700000001</v>
      </c>
      <c r="G434" s="14">
        <f ca="1">(TRUNC(PRODUCT($F$12:$F433),16))</f>
        <v>1.22116140476601</v>
      </c>
      <c r="H434" s="14">
        <f t="shared" ca="1" si="167"/>
        <v>1.2131698144805501</v>
      </c>
      <c r="I434" s="14">
        <f t="shared" ca="1" si="168"/>
        <v>1.0065873599999999</v>
      </c>
      <c r="J434" s="13">
        <f t="shared" si="181"/>
        <v>4.4499999999999998E-2</v>
      </c>
      <c r="K434" s="33">
        <f t="shared" si="169"/>
        <v>45127</v>
      </c>
      <c r="L434" s="2">
        <f t="shared" si="170"/>
        <v>13</v>
      </c>
      <c r="M434" s="17">
        <f t="shared" si="171"/>
        <v>13</v>
      </c>
      <c r="N434" s="12">
        <f t="shared" si="172"/>
        <v>1.0022485480000001</v>
      </c>
      <c r="O434" s="12">
        <f t="shared" ca="1" si="173"/>
        <v>1.0088507200000001</v>
      </c>
      <c r="P434" s="17">
        <f t="shared" si="174"/>
        <v>0</v>
      </c>
      <c r="Q434" s="14">
        <f t="shared" ca="1" si="175"/>
        <v>127450.368</v>
      </c>
      <c r="R434" s="21">
        <f t="shared" si="179"/>
        <v>0</v>
      </c>
      <c r="S434" s="14">
        <f t="shared" si="176"/>
        <v>0</v>
      </c>
      <c r="T434" s="4" t="str">
        <f t="shared" si="177"/>
        <v>J=</v>
      </c>
      <c r="U434" s="33">
        <f t="shared" si="178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0"/>
        <v>45147</v>
      </c>
      <c r="B435" s="124">
        <f t="shared" ca="1" si="164"/>
        <v>14537085.55199999</v>
      </c>
      <c r="C435" s="7">
        <f t="shared" si="165"/>
        <v>14400000</v>
      </c>
      <c r="D435" s="96">
        <f t="shared" si="182"/>
        <v>45146</v>
      </c>
      <c r="E435" s="94">
        <f ca="1">IF(D435&lt;$B$1,VLOOKUP(D435,[1]DI!$A$4:$B$15000,2,FALSE),0)</f>
        <v>0.13150000000000001</v>
      </c>
      <c r="F435" s="14">
        <f t="shared" ca="1" si="166"/>
        <v>1.0004903700000001</v>
      </c>
      <c r="G435" s="14">
        <f ca="1">(TRUNC(PRODUCT($F$12:$F434),16))</f>
        <v>1.2217602256840701</v>
      </c>
      <c r="H435" s="14">
        <f t="shared" ca="1" si="167"/>
        <v>1.2131698144805501</v>
      </c>
      <c r="I435" s="14">
        <f t="shared" ca="1" si="168"/>
        <v>1.0070809599999999</v>
      </c>
      <c r="J435" s="13">
        <f t="shared" si="181"/>
        <v>4.4499999999999998E-2</v>
      </c>
      <c r="K435" s="33">
        <f t="shared" si="169"/>
        <v>45127</v>
      </c>
      <c r="L435" s="2">
        <f t="shared" si="170"/>
        <v>14</v>
      </c>
      <c r="M435" s="17">
        <f t="shared" si="171"/>
        <v>14</v>
      </c>
      <c r="N435" s="12">
        <f t="shared" si="172"/>
        <v>1.002421722</v>
      </c>
      <c r="O435" s="12">
        <f t="shared" ca="1" si="173"/>
        <v>1.0095198299999999</v>
      </c>
      <c r="P435" s="17">
        <f t="shared" si="174"/>
        <v>0</v>
      </c>
      <c r="Q435" s="14">
        <f t="shared" ca="1" si="175"/>
        <v>137085.55199999001</v>
      </c>
      <c r="R435" s="21">
        <f t="shared" si="179"/>
        <v>0</v>
      </c>
      <c r="S435" s="14">
        <f t="shared" si="176"/>
        <v>0</v>
      </c>
      <c r="T435" s="4" t="str">
        <f t="shared" si="177"/>
        <v>J=</v>
      </c>
      <c r="U435" s="33">
        <f t="shared" si="178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0"/>
        <v>45148</v>
      </c>
      <c r="B436" s="124">
        <f t="shared" ca="1" si="164"/>
        <v>14546727.259199999</v>
      </c>
      <c r="C436" s="7">
        <f t="shared" si="165"/>
        <v>14400000</v>
      </c>
      <c r="D436" s="96">
        <f t="shared" si="182"/>
        <v>45147</v>
      </c>
      <c r="E436" s="94">
        <f ca="1">IF(D436&lt;$B$1,VLOOKUP(D436,[1]DI!$A$4:$B$15000,2,FALSE),0)</f>
        <v>0.13150000000000001</v>
      </c>
      <c r="F436" s="14">
        <f t="shared" ca="1" si="166"/>
        <v>1.0004903700000001</v>
      </c>
      <c r="G436" s="14">
        <f ca="1">(TRUNC(PRODUCT($F$12:$F435),16))</f>
        <v>1.2223593402459301</v>
      </c>
      <c r="H436" s="14">
        <f t="shared" ca="1" si="167"/>
        <v>1.2131698144805501</v>
      </c>
      <c r="I436" s="14">
        <f t="shared" ca="1" si="168"/>
        <v>1.0075748099999999</v>
      </c>
      <c r="J436" s="13">
        <f t="shared" si="181"/>
        <v>4.4499999999999998E-2</v>
      </c>
      <c r="K436" s="33">
        <f t="shared" si="169"/>
        <v>45127</v>
      </c>
      <c r="L436" s="2">
        <f t="shared" si="170"/>
        <v>15</v>
      </c>
      <c r="M436" s="17">
        <f t="shared" si="171"/>
        <v>15</v>
      </c>
      <c r="N436" s="12">
        <f t="shared" si="172"/>
        <v>1.0025949270000001</v>
      </c>
      <c r="O436" s="12">
        <f t="shared" ca="1" si="173"/>
        <v>1.0101893930000001</v>
      </c>
      <c r="P436" s="17">
        <f t="shared" si="174"/>
        <v>0</v>
      </c>
      <c r="Q436" s="14">
        <f t="shared" ca="1" si="175"/>
        <v>146727.2592</v>
      </c>
      <c r="R436" s="21">
        <f t="shared" si="179"/>
        <v>0</v>
      </c>
      <c r="S436" s="14">
        <f t="shared" si="176"/>
        <v>0</v>
      </c>
      <c r="T436" s="4" t="str">
        <f t="shared" si="177"/>
        <v>J=</v>
      </c>
      <c r="U436" s="33">
        <f t="shared" si="178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0"/>
        <v>45149</v>
      </c>
      <c r="B437" s="124">
        <f t="shared" ca="1" si="164"/>
        <v>14556375.172800001</v>
      </c>
      <c r="C437" s="7">
        <f t="shared" si="165"/>
        <v>14400000</v>
      </c>
      <c r="D437" s="96">
        <f t="shared" si="182"/>
        <v>45148</v>
      </c>
      <c r="E437" s="94">
        <f ca="1">IF(D437&lt;$B$1,VLOOKUP(D437,[1]DI!$A$4:$B$15000,2,FALSE),0)</f>
        <v>0.13150000000000001</v>
      </c>
      <c r="F437" s="14">
        <f t="shared" ca="1" si="166"/>
        <v>1.0004903700000001</v>
      </c>
      <c r="G437" s="14">
        <f ca="1">(TRUNC(PRODUCT($F$12:$F436),16))</f>
        <v>1.2229587485956099</v>
      </c>
      <c r="H437" s="14">
        <f t="shared" ca="1" si="167"/>
        <v>1.2131698144805501</v>
      </c>
      <c r="I437" s="14">
        <f t="shared" ca="1" si="168"/>
        <v>1.0080688900000001</v>
      </c>
      <c r="J437" s="13">
        <f t="shared" si="181"/>
        <v>4.4499999999999998E-2</v>
      </c>
      <c r="K437" s="33">
        <f t="shared" si="169"/>
        <v>45127</v>
      </c>
      <c r="L437" s="2">
        <f t="shared" si="170"/>
        <v>16</v>
      </c>
      <c r="M437" s="17">
        <f t="shared" si="171"/>
        <v>16</v>
      </c>
      <c r="N437" s="12">
        <f t="shared" si="172"/>
        <v>1.0027681610000001</v>
      </c>
      <c r="O437" s="12">
        <f t="shared" ca="1" si="173"/>
        <v>1.010859387</v>
      </c>
      <c r="P437" s="17">
        <f t="shared" si="174"/>
        <v>0</v>
      </c>
      <c r="Q437" s="14">
        <f t="shared" ca="1" si="175"/>
        <v>156375.1728</v>
      </c>
      <c r="R437" s="21">
        <f t="shared" si="179"/>
        <v>0</v>
      </c>
      <c r="S437" s="14">
        <f t="shared" si="176"/>
        <v>0</v>
      </c>
      <c r="T437" s="4" t="str">
        <f t="shared" si="177"/>
        <v>J=</v>
      </c>
      <c r="U437" s="33">
        <f t="shared" si="178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0"/>
        <v>45152</v>
      </c>
      <c r="B438" s="124">
        <f t="shared" ca="1" si="164"/>
        <v>14566029.5952</v>
      </c>
      <c r="C438" s="7">
        <f t="shared" si="165"/>
        <v>14400000</v>
      </c>
      <c r="D438" s="96">
        <f t="shared" si="182"/>
        <v>45149</v>
      </c>
      <c r="E438" s="94">
        <f ca="1">IF(D438&lt;$B$1,VLOOKUP(D438,[1]DI!$A$4:$B$15000,2,FALSE),0)</f>
        <v>0.13150000000000001</v>
      </c>
      <c r="F438" s="14">
        <f t="shared" ca="1" si="166"/>
        <v>1.0004903700000001</v>
      </c>
      <c r="G438" s="14">
        <f ca="1">(TRUNC(PRODUCT($F$12:$F437),16))</f>
        <v>1.22355845087716</v>
      </c>
      <c r="H438" s="14">
        <f t="shared" ca="1" si="167"/>
        <v>1.2131698144805501</v>
      </c>
      <c r="I438" s="14">
        <f t="shared" ca="1" si="168"/>
        <v>1.0085632200000001</v>
      </c>
      <c r="J438" s="13">
        <f t="shared" si="181"/>
        <v>4.4499999999999998E-2</v>
      </c>
      <c r="K438" s="33">
        <f t="shared" si="169"/>
        <v>45127</v>
      </c>
      <c r="L438" s="2">
        <f t="shared" si="170"/>
        <v>17</v>
      </c>
      <c r="M438" s="17">
        <f t="shared" si="171"/>
        <v>17</v>
      </c>
      <c r="N438" s="12">
        <f t="shared" si="172"/>
        <v>1.0029414249999999</v>
      </c>
      <c r="O438" s="12">
        <f t="shared" ca="1" si="173"/>
        <v>1.011529833</v>
      </c>
      <c r="P438" s="17">
        <f t="shared" si="174"/>
        <v>0</v>
      </c>
      <c r="Q438" s="14">
        <f t="shared" ca="1" si="175"/>
        <v>166029.59520000001</v>
      </c>
      <c r="R438" s="21">
        <f t="shared" si="179"/>
        <v>0</v>
      </c>
      <c r="S438" s="14">
        <f t="shared" si="176"/>
        <v>0</v>
      </c>
      <c r="T438" s="4" t="str">
        <f t="shared" si="177"/>
        <v>J=</v>
      </c>
      <c r="U438" s="33">
        <f t="shared" si="178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0"/>
        <v>45153</v>
      </c>
      <c r="B439" s="124">
        <f t="shared" ca="1" si="164"/>
        <v>14575690.382399989</v>
      </c>
      <c r="C439" s="7">
        <f t="shared" si="165"/>
        <v>14400000</v>
      </c>
      <c r="D439" s="96">
        <f t="shared" si="182"/>
        <v>45152</v>
      </c>
      <c r="E439" s="94">
        <f ca="1">IF(D439&lt;$B$1,VLOOKUP(D439,[1]DI!$A$4:$B$15000,2,FALSE),0)</f>
        <v>0.13150000000000001</v>
      </c>
      <c r="F439" s="14">
        <f t="shared" ca="1" si="166"/>
        <v>1.0004903700000001</v>
      </c>
      <c r="G439" s="14">
        <f ca="1">(TRUNC(PRODUCT($F$12:$F438),16))</f>
        <v>1.22415844723472</v>
      </c>
      <c r="H439" s="14">
        <f t="shared" ca="1" si="167"/>
        <v>1.2131698144805501</v>
      </c>
      <c r="I439" s="14">
        <f t="shared" ca="1" si="168"/>
        <v>1.00905779</v>
      </c>
      <c r="J439" s="13">
        <f t="shared" si="181"/>
        <v>4.4499999999999998E-2</v>
      </c>
      <c r="K439" s="33">
        <f t="shared" si="169"/>
        <v>45127</v>
      </c>
      <c r="L439" s="2">
        <f t="shared" si="170"/>
        <v>18</v>
      </c>
      <c r="M439" s="17">
        <f t="shared" si="171"/>
        <v>18</v>
      </c>
      <c r="N439" s="12">
        <f t="shared" si="172"/>
        <v>1.003114719</v>
      </c>
      <c r="O439" s="12">
        <f t="shared" ca="1" si="173"/>
        <v>1.0122007209999999</v>
      </c>
      <c r="P439" s="17">
        <f t="shared" si="174"/>
        <v>0</v>
      </c>
      <c r="Q439" s="14">
        <f t="shared" ca="1" si="175"/>
        <v>175690.38239998999</v>
      </c>
      <c r="R439" s="21">
        <f t="shared" si="179"/>
        <v>0</v>
      </c>
      <c r="S439" s="14">
        <f t="shared" si="176"/>
        <v>0</v>
      </c>
      <c r="T439" s="4" t="str">
        <f t="shared" si="177"/>
        <v>J=</v>
      </c>
      <c r="U439" s="33">
        <f t="shared" si="178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0"/>
        <v>45154</v>
      </c>
      <c r="B440" s="124">
        <f t="shared" ca="1" si="164"/>
        <v>14585357.563199989</v>
      </c>
      <c r="C440" s="7">
        <f t="shared" si="165"/>
        <v>14400000</v>
      </c>
      <c r="D440" s="96">
        <f t="shared" si="182"/>
        <v>45153</v>
      </c>
      <c r="E440" s="94">
        <f ca="1">IF(D440&lt;$B$1,VLOOKUP(D440,[1]DI!$A$4:$B$15000,2,FALSE),0)</f>
        <v>0.13150000000000001</v>
      </c>
      <c r="F440" s="14">
        <f t="shared" ca="1" si="166"/>
        <v>1.0004903700000001</v>
      </c>
      <c r="G440" s="14">
        <f ca="1">(TRUNC(PRODUCT($F$12:$F439),16))</f>
        <v>1.22475873781249</v>
      </c>
      <c r="H440" s="14">
        <f t="shared" ca="1" si="167"/>
        <v>1.2131698144805501</v>
      </c>
      <c r="I440" s="14">
        <f t="shared" ca="1" si="168"/>
        <v>1.0095525999999999</v>
      </c>
      <c r="J440" s="13">
        <f t="shared" si="181"/>
        <v>4.4499999999999998E-2</v>
      </c>
      <c r="K440" s="33">
        <f t="shared" si="169"/>
        <v>45127</v>
      </c>
      <c r="L440" s="2">
        <f t="shared" si="170"/>
        <v>19</v>
      </c>
      <c r="M440" s="17">
        <f t="shared" si="171"/>
        <v>19</v>
      </c>
      <c r="N440" s="12">
        <f t="shared" si="172"/>
        <v>1.003288044</v>
      </c>
      <c r="O440" s="12">
        <f t="shared" ca="1" si="173"/>
        <v>1.0128720529999999</v>
      </c>
      <c r="P440" s="17">
        <f t="shared" si="174"/>
        <v>0</v>
      </c>
      <c r="Q440" s="14">
        <f t="shared" ca="1" si="175"/>
        <v>185357.56319998999</v>
      </c>
      <c r="R440" s="21">
        <f t="shared" si="179"/>
        <v>0</v>
      </c>
      <c r="S440" s="14">
        <f t="shared" si="176"/>
        <v>0</v>
      </c>
      <c r="T440" s="4" t="str">
        <f t="shared" si="177"/>
        <v>J=</v>
      </c>
      <c r="U440" s="33">
        <f t="shared" si="178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0"/>
        <v>45155</v>
      </c>
      <c r="B441" s="124">
        <f t="shared" ca="1" si="164"/>
        <v>14595031.10879999</v>
      </c>
      <c r="C441" s="7">
        <f t="shared" si="165"/>
        <v>14400000</v>
      </c>
      <c r="D441" s="96">
        <f t="shared" si="182"/>
        <v>45154</v>
      </c>
      <c r="E441" s="94">
        <f ca="1">IF(D441&lt;$B$1,VLOOKUP(D441,[1]DI!$A$4:$B$15000,2,FALSE),0)</f>
        <v>0.13150000000000001</v>
      </c>
      <c r="F441" s="14">
        <f t="shared" ca="1" si="166"/>
        <v>1.0004903700000001</v>
      </c>
      <c r="G441" s="14">
        <f ca="1">(TRUNC(PRODUCT($F$12:$F440),16))</f>
        <v>1.2253593227547499</v>
      </c>
      <c r="H441" s="14">
        <f t="shared" ca="1" si="167"/>
        <v>1.2131698144805501</v>
      </c>
      <c r="I441" s="14">
        <f t="shared" ca="1" si="168"/>
        <v>1.01004765</v>
      </c>
      <c r="J441" s="13">
        <f t="shared" si="181"/>
        <v>4.4499999999999998E-2</v>
      </c>
      <c r="K441" s="33">
        <f t="shared" si="169"/>
        <v>45127</v>
      </c>
      <c r="L441" s="2">
        <f t="shared" si="170"/>
        <v>20</v>
      </c>
      <c r="M441" s="17">
        <f t="shared" si="171"/>
        <v>20</v>
      </c>
      <c r="N441" s="12">
        <f t="shared" si="172"/>
        <v>1.003461398</v>
      </c>
      <c r="O441" s="12">
        <f t="shared" ca="1" si="173"/>
        <v>1.0135438269999999</v>
      </c>
      <c r="P441" s="17">
        <f t="shared" si="174"/>
        <v>0</v>
      </c>
      <c r="Q441" s="14">
        <f t="shared" ca="1" si="175"/>
        <v>195031.10879999</v>
      </c>
      <c r="R441" s="21">
        <f t="shared" si="179"/>
        <v>0</v>
      </c>
      <c r="S441" s="14">
        <f t="shared" si="176"/>
        <v>0</v>
      </c>
      <c r="T441" s="4" t="str">
        <f t="shared" si="177"/>
        <v>J=</v>
      </c>
      <c r="U441" s="33">
        <f t="shared" si="178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0"/>
        <v>45156</v>
      </c>
      <c r="B442" s="124">
        <f t="shared" ca="1" si="164"/>
        <v>14604711.163199989</v>
      </c>
      <c r="C442" s="7">
        <f t="shared" si="165"/>
        <v>14400000</v>
      </c>
      <c r="D442" s="96">
        <f t="shared" si="182"/>
        <v>45155</v>
      </c>
      <c r="E442" s="94">
        <f ca="1">IF(D442&lt;$B$1,VLOOKUP(D442,[1]DI!$A$4:$B$15000,2,FALSE),0)</f>
        <v>0.13150000000000001</v>
      </c>
      <c r="F442" s="14">
        <f t="shared" ca="1" si="166"/>
        <v>1.0004903700000001</v>
      </c>
      <c r="G442" s="14">
        <f ca="1">(TRUNC(PRODUCT($F$12:$F441),16))</f>
        <v>1.22596020220585</v>
      </c>
      <c r="H442" s="14">
        <f t="shared" ca="1" si="167"/>
        <v>1.2131698144805501</v>
      </c>
      <c r="I442" s="14">
        <f t="shared" ca="1" si="168"/>
        <v>1.0105429500000001</v>
      </c>
      <c r="J442" s="13">
        <f t="shared" si="181"/>
        <v>4.4499999999999998E-2</v>
      </c>
      <c r="K442" s="33">
        <f t="shared" si="169"/>
        <v>45127</v>
      </c>
      <c r="L442" s="2">
        <f t="shared" si="170"/>
        <v>21</v>
      </c>
      <c r="M442" s="17">
        <f t="shared" si="171"/>
        <v>21</v>
      </c>
      <c r="N442" s="12">
        <f t="shared" si="172"/>
        <v>1.003634782</v>
      </c>
      <c r="O442" s="12">
        <f t="shared" ca="1" si="173"/>
        <v>1.014216053</v>
      </c>
      <c r="P442" s="17">
        <f t="shared" si="174"/>
        <v>0</v>
      </c>
      <c r="Q442" s="14">
        <f t="shared" ca="1" si="175"/>
        <v>204711.16319999</v>
      </c>
      <c r="R442" s="21">
        <f t="shared" si="179"/>
        <v>0</v>
      </c>
      <c r="S442" s="14">
        <f t="shared" si="176"/>
        <v>0</v>
      </c>
      <c r="T442" s="4" t="str">
        <f t="shared" si="177"/>
        <v>J=</v>
      </c>
      <c r="U442" s="33">
        <f t="shared" si="178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0"/>
        <v>45159</v>
      </c>
      <c r="B443" s="124">
        <f t="shared" ca="1" si="164"/>
        <v>14614397.611199999</v>
      </c>
      <c r="C443" s="7">
        <f t="shared" si="165"/>
        <v>14400000</v>
      </c>
      <c r="D443" s="96">
        <f t="shared" si="182"/>
        <v>45156</v>
      </c>
      <c r="E443" s="94">
        <f ca="1">IF(D443&lt;$B$1,VLOOKUP(D443,[1]DI!$A$4:$B$15000,2,FALSE),0)</f>
        <v>0.13150000000000001</v>
      </c>
      <c r="F443" s="14">
        <f t="shared" ca="1" si="166"/>
        <v>1.0004903700000001</v>
      </c>
      <c r="G443" s="14">
        <f ca="1">(TRUNC(PRODUCT($F$12:$F442),16))</f>
        <v>1.2265613763101999</v>
      </c>
      <c r="H443" s="14">
        <f t="shared" ca="1" si="167"/>
        <v>1.2131698144805501</v>
      </c>
      <c r="I443" s="14">
        <f t="shared" ca="1" si="168"/>
        <v>1.01103849</v>
      </c>
      <c r="J443" s="13">
        <f t="shared" si="181"/>
        <v>4.4499999999999998E-2</v>
      </c>
      <c r="K443" s="33">
        <f t="shared" si="169"/>
        <v>45127</v>
      </c>
      <c r="L443" s="2">
        <f t="shared" si="170"/>
        <v>22</v>
      </c>
      <c r="M443" s="17">
        <f t="shared" si="171"/>
        <v>22</v>
      </c>
      <c r="N443" s="12">
        <f t="shared" si="172"/>
        <v>1.003808196</v>
      </c>
      <c r="O443" s="12">
        <f t="shared" ca="1" si="173"/>
        <v>1.0148887230000001</v>
      </c>
      <c r="P443" s="17">
        <f t="shared" si="174"/>
        <v>21</v>
      </c>
      <c r="Q443" s="14">
        <f t="shared" ca="1" si="175"/>
        <v>214397.61120000001</v>
      </c>
      <c r="R443" s="21">
        <f t="shared" si="179"/>
        <v>0</v>
      </c>
      <c r="S443" s="14">
        <f t="shared" si="176"/>
        <v>0</v>
      </c>
      <c r="T443" s="4" t="str">
        <f t="shared" si="177"/>
        <v>J=</v>
      </c>
      <c r="U443" s="33">
        <f t="shared" si="178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0"/>
        <v>45160</v>
      </c>
      <c r="B444" s="124">
        <f t="shared" ca="1" si="164"/>
        <v>14409550.670399999</v>
      </c>
      <c r="C444" s="7">
        <f t="shared" si="165"/>
        <v>14400000</v>
      </c>
      <c r="D444" s="96">
        <f t="shared" si="182"/>
        <v>45159</v>
      </c>
      <c r="E444" s="94">
        <f ca="1">IF(D444&lt;$B$1,VLOOKUP(D444,[1]DI!$A$4:$B$15000,2,FALSE),0)</f>
        <v>0.13150000000000001</v>
      </c>
      <c r="F444" s="14">
        <f t="shared" ca="1" si="166"/>
        <v>1.0004903700000001</v>
      </c>
      <c r="G444" s="14">
        <f ca="1">(TRUNC(PRODUCT($F$12:$F443),16))</f>
        <v>1.22716284521231</v>
      </c>
      <c r="H444" s="14">
        <f t="shared" ca="1" si="167"/>
        <v>1.2265613763101999</v>
      </c>
      <c r="I444" s="14">
        <f t="shared" ca="1" si="168"/>
        <v>1.0004903700000001</v>
      </c>
      <c r="J444" s="13">
        <f t="shared" si="181"/>
        <v>4.4499999999999998E-2</v>
      </c>
      <c r="K444" s="33">
        <f t="shared" si="169"/>
        <v>45159</v>
      </c>
      <c r="L444" s="2">
        <f t="shared" si="170"/>
        <v>1</v>
      </c>
      <c r="M444" s="17">
        <f t="shared" si="171"/>
        <v>1</v>
      </c>
      <c r="N444" s="12">
        <f t="shared" si="172"/>
        <v>1.000172786</v>
      </c>
      <c r="O444" s="12">
        <f t="shared" ca="1" si="173"/>
        <v>1.000663241</v>
      </c>
      <c r="P444" s="17">
        <f t="shared" si="174"/>
        <v>0</v>
      </c>
      <c r="Q444" s="14">
        <f t="shared" ca="1" si="175"/>
        <v>9550.6704000000009</v>
      </c>
      <c r="R444" s="21">
        <f t="shared" si="179"/>
        <v>0</v>
      </c>
      <c r="S444" s="14">
        <f t="shared" si="176"/>
        <v>0</v>
      </c>
      <c r="T444" s="4" t="str">
        <f t="shared" si="177"/>
        <v>J=</v>
      </c>
      <c r="U444" s="33">
        <f t="shared" si="178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0"/>
        <v>45161</v>
      </c>
      <c r="B445" s="124">
        <f t="shared" ca="1" si="164"/>
        <v>14419107.66239999</v>
      </c>
      <c r="C445" s="7">
        <f t="shared" si="165"/>
        <v>14400000</v>
      </c>
      <c r="D445" s="96">
        <f t="shared" si="182"/>
        <v>45160</v>
      </c>
      <c r="E445" s="94">
        <f ca="1">IF(D445&lt;$B$1,VLOOKUP(D445,[1]DI!$A$4:$B$15000,2,FALSE),0)</f>
        <v>0.13150000000000001</v>
      </c>
      <c r="F445" s="14">
        <f t="shared" ca="1" si="166"/>
        <v>1.0004903700000001</v>
      </c>
      <c r="G445" s="14">
        <f ca="1">(TRUNC(PRODUCT($F$12:$F444),16))</f>
        <v>1.22776460905671</v>
      </c>
      <c r="H445" s="14">
        <f t="shared" ca="1" si="167"/>
        <v>1.2265613763101999</v>
      </c>
      <c r="I445" s="14">
        <f t="shared" ca="1" si="168"/>
        <v>1.00098098</v>
      </c>
      <c r="J445" s="13">
        <f t="shared" si="181"/>
        <v>4.4499999999999998E-2</v>
      </c>
      <c r="K445" s="33">
        <f t="shared" si="169"/>
        <v>45159</v>
      </c>
      <c r="L445" s="2">
        <f t="shared" si="170"/>
        <v>2</v>
      </c>
      <c r="M445" s="17">
        <f t="shared" si="171"/>
        <v>2</v>
      </c>
      <c r="N445" s="12">
        <f t="shared" si="172"/>
        <v>1.0003456019999999</v>
      </c>
      <c r="O445" s="12">
        <f t="shared" ca="1" si="173"/>
        <v>1.001326921</v>
      </c>
      <c r="P445" s="17">
        <f t="shared" si="174"/>
        <v>0</v>
      </c>
      <c r="Q445" s="14">
        <f t="shared" ca="1" si="175"/>
        <v>19107.66239999</v>
      </c>
      <c r="R445" s="21">
        <f t="shared" si="179"/>
        <v>0</v>
      </c>
      <c r="S445" s="14">
        <f t="shared" si="176"/>
        <v>0</v>
      </c>
      <c r="T445" s="4" t="str">
        <f t="shared" si="177"/>
        <v>J=</v>
      </c>
      <c r="U445" s="33">
        <f t="shared" si="178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0"/>
        <v>45162</v>
      </c>
      <c r="B446" s="124">
        <f t="shared" ca="1" si="164"/>
        <v>14428670.976</v>
      </c>
      <c r="C446" s="7">
        <f t="shared" si="165"/>
        <v>14400000</v>
      </c>
      <c r="D446" s="96">
        <f t="shared" si="182"/>
        <v>45161</v>
      </c>
      <c r="E446" s="94">
        <f ca="1">IF(D446&lt;$B$1,VLOOKUP(D446,[1]DI!$A$4:$B$15000,2,FALSE),0)</f>
        <v>0.13150000000000001</v>
      </c>
      <c r="F446" s="14">
        <f t="shared" ca="1" si="166"/>
        <v>1.0004903700000001</v>
      </c>
      <c r="G446" s="14">
        <f ca="1">(TRUNC(PRODUCT($F$12:$F445),16))</f>
        <v>1.22836666798806</v>
      </c>
      <c r="H446" s="14">
        <f t="shared" ca="1" si="167"/>
        <v>1.2265613763101999</v>
      </c>
      <c r="I446" s="14">
        <f t="shared" ca="1" si="168"/>
        <v>1.0014718300000001</v>
      </c>
      <c r="J446" s="13">
        <f t="shared" si="181"/>
        <v>4.4499999999999998E-2</v>
      </c>
      <c r="K446" s="33">
        <f t="shared" si="169"/>
        <v>45159</v>
      </c>
      <c r="L446" s="2">
        <f t="shared" si="170"/>
        <v>3</v>
      </c>
      <c r="M446" s="17">
        <f t="shared" si="171"/>
        <v>3</v>
      </c>
      <c r="N446" s="12">
        <f t="shared" si="172"/>
        <v>1.0005184469999999</v>
      </c>
      <c r="O446" s="12">
        <f t="shared" ca="1" si="173"/>
        <v>1.0019910400000001</v>
      </c>
      <c r="P446" s="17">
        <f t="shared" si="174"/>
        <v>0</v>
      </c>
      <c r="Q446" s="14">
        <f t="shared" ca="1" si="175"/>
        <v>28670.975999999999</v>
      </c>
      <c r="R446" s="21">
        <f t="shared" si="179"/>
        <v>0</v>
      </c>
      <c r="S446" s="14">
        <f t="shared" si="176"/>
        <v>0</v>
      </c>
      <c r="T446" s="4" t="str">
        <f t="shared" si="177"/>
        <v>J=</v>
      </c>
      <c r="U446" s="33">
        <f t="shared" si="178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0"/>
        <v>45163</v>
      </c>
      <c r="B447" s="124">
        <f t="shared" ca="1" si="164"/>
        <v>14438240.639999989</v>
      </c>
      <c r="C447" s="7">
        <f t="shared" si="165"/>
        <v>14400000</v>
      </c>
      <c r="D447" s="96">
        <f t="shared" si="182"/>
        <v>45162</v>
      </c>
      <c r="E447" s="94">
        <f ca="1">IF(D447&lt;$B$1,VLOOKUP(D447,[1]DI!$A$4:$B$15000,2,FALSE),0)</f>
        <v>0.13150000000000001</v>
      </c>
      <c r="F447" s="14">
        <f t="shared" ca="1" si="166"/>
        <v>1.0004903700000001</v>
      </c>
      <c r="G447" s="14">
        <f ca="1">(TRUNC(PRODUCT($F$12:$F446),16))</f>
        <v>1.2289690221510401</v>
      </c>
      <c r="H447" s="14">
        <f t="shared" ca="1" si="167"/>
        <v>1.2265613763101999</v>
      </c>
      <c r="I447" s="14">
        <f t="shared" ca="1" si="168"/>
        <v>1.00196292</v>
      </c>
      <c r="J447" s="13">
        <f t="shared" si="181"/>
        <v>4.4499999999999998E-2</v>
      </c>
      <c r="K447" s="33">
        <f t="shared" si="169"/>
        <v>45159</v>
      </c>
      <c r="L447" s="2">
        <f t="shared" si="170"/>
        <v>4</v>
      </c>
      <c r="M447" s="17">
        <f t="shared" si="171"/>
        <v>4</v>
      </c>
      <c r="N447" s="12">
        <f t="shared" si="172"/>
        <v>1.0006913230000001</v>
      </c>
      <c r="O447" s="12">
        <f t="shared" ca="1" si="173"/>
        <v>1.0026556</v>
      </c>
      <c r="P447" s="17">
        <f t="shared" si="174"/>
        <v>0</v>
      </c>
      <c r="Q447" s="14">
        <f t="shared" ca="1" si="175"/>
        <v>38240.639999990002</v>
      </c>
      <c r="R447" s="21">
        <f t="shared" si="179"/>
        <v>0</v>
      </c>
      <c r="S447" s="14">
        <f t="shared" si="176"/>
        <v>0</v>
      </c>
      <c r="T447" s="4" t="str">
        <f t="shared" si="177"/>
        <v>J=</v>
      </c>
      <c r="U447" s="33">
        <f t="shared" si="178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0"/>
        <v>45166</v>
      </c>
      <c r="B448" s="124">
        <f t="shared" ca="1" si="164"/>
        <v>14447816.769599991</v>
      </c>
      <c r="C448" s="7">
        <f t="shared" si="165"/>
        <v>14400000</v>
      </c>
      <c r="D448" s="96">
        <f t="shared" si="182"/>
        <v>45163</v>
      </c>
      <c r="E448" s="94">
        <f ca="1">IF(D448&lt;$B$1,VLOOKUP(D448,[1]DI!$A$4:$B$15000,2,FALSE),0)</f>
        <v>0.13150000000000001</v>
      </c>
      <c r="F448" s="14">
        <f t="shared" ca="1" si="166"/>
        <v>1.0004903700000001</v>
      </c>
      <c r="G448" s="14">
        <f ca="1">(TRUNC(PRODUCT($F$12:$F447),16))</f>
        <v>1.2295716716904299</v>
      </c>
      <c r="H448" s="14">
        <f t="shared" ca="1" si="167"/>
        <v>1.2265613763101999</v>
      </c>
      <c r="I448" s="14">
        <f t="shared" ca="1" si="168"/>
        <v>1.0024542599999999</v>
      </c>
      <c r="J448" s="13">
        <f t="shared" si="181"/>
        <v>4.4499999999999998E-2</v>
      </c>
      <c r="K448" s="33">
        <f t="shared" si="169"/>
        <v>45159</v>
      </c>
      <c r="L448" s="2">
        <f t="shared" si="170"/>
        <v>5</v>
      </c>
      <c r="M448" s="17">
        <f t="shared" si="171"/>
        <v>5</v>
      </c>
      <c r="N448" s="12">
        <f t="shared" si="172"/>
        <v>1.000864228</v>
      </c>
      <c r="O448" s="12">
        <f t="shared" ca="1" si="173"/>
        <v>1.003320609</v>
      </c>
      <c r="P448" s="17">
        <f t="shared" si="174"/>
        <v>0</v>
      </c>
      <c r="Q448" s="14">
        <f t="shared" ca="1" si="175"/>
        <v>47816.769599990002</v>
      </c>
      <c r="R448" s="21">
        <f t="shared" si="179"/>
        <v>0</v>
      </c>
      <c r="S448" s="14">
        <f t="shared" si="176"/>
        <v>0</v>
      </c>
      <c r="T448" s="4" t="str">
        <f t="shared" si="177"/>
        <v>J=</v>
      </c>
      <c r="U448" s="33">
        <f t="shared" si="178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0"/>
        <v>45167</v>
      </c>
      <c r="B449" s="124">
        <f t="shared" ref="B449:B512" ca="1" si="183">IF(A449&lt;=TODAY(),C449+Q449,IF(AND(A449&gt;TODAY(),A449&lt;=$B$1),IF(VLOOKUP(TODAY(),$A$10:$E$5000,4,FALSE)=0,"n.d",C449+Q449),"n.d"))</f>
        <v>14457399.105599999</v>
      </c>
      <c r="C449" s="7">
        <f t="shared" ref="C449:C512" si="184">(C448-S448)</f>
        <v>14400000</v>
      </c>
      <c r="D449" s="96">
        <f t="shared" si="182"/>
        <v>45166</v>
      </c>
      <c r="E449" s="94">
        <f ca="1">IF(D449&lt;$B$1,VLOOKUP(D449,[1]DI!$A$4:$B$15000,2,FALSE),0)</f>
        <v>0.13150000000000001</v>
      </c>
      <c r="F449" s="14">
        <f t="shared" ref="F449:F512" ca="1" si="185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86">IF(P448&gt;0,G448,H448)</f>
        <v>1.2265613763101999</v>
      </c>
      <c r="I449" s="14">
        <f t="shared" ref="I449:I512" ca="1" si="187">ROUND(G449/H449,8)</f>
        <v>1.00294583</v>
      </c>
      <c r="J449" s="13">
        <f t="shared" si="181"/>
        <v>4.4499999999999998E-2</v>
      </c>
      <c r="K449" s="33">
        <f t="shared" ref="K449:K512" si="188">IF(P448&gt;0,VLOOKUP(P448,W$12:AG$150,2),K448)</f>
        <v>45159</v>
      </c>
      <c r="L449" s="2">
        <f t="shared" ref="L449:L512" si="189">IF(A449&gt;K449,IF(NETWORKDAYS(K449,A449,$W$160:$W$544)-1=0,1,NETWORKDAYS(K449,A449,$W$160:$W$544)-1),0)</f>
        <v>6</v>
      </c>
      <c r="M449" s="17">
        <f t="shared" ref="M449:M512" si="190">IF(AND(L449=1,L448=1),1,IF(L449&gt;0,IF(L449=L448,L449+1,L449),0))</f>
        <v>6</v>
      </c>
      <c r="N449" s="12">
        <f t="shared" ref="N449:N512" si="191">ROUND((J449+1)^(M449/252),9)</f>
        <v>1.001037164</v>
      </c>
      <c r="O449" s="12">
        <f t="shared" ref="O449:O512" ca="1" si="192">ROUND(I449*N449,9)</f>
        <v>1.0039860490000001</v>
      </c>
      <c r="P449" s="17">
        <f t="shared" ref="P449:P512" si="193">IF(VLOOKUP(A449,X$12:AE$150,8)=VLOOKUP(A448,X$12:AE$150,8),0,VLOOKUP(A449,X$12:AE$150,8))</f>
        <v>0</v>
      </c>
      <c r="Q449" s="14">
        <f t="shared" ref="Q449:Q512" ca="1" si="194">TRUNC(((O449-1)*C449),8)</f>
        <v>57399.105600000003</v>
      </c>
      <c r="R449" s="21">
        <f t="shared" si="179"/>
        <v>0</v>
      </c>
      <c r="S449" s="14">
        <f t="shared" ref="S449:S512" si="195">IF(R449&gt;0,TRUNC(R449*C449,8),0)</f>
        <v>0</v>
      </c>
      <c r="T449" s="4" t="str">
        <f t="shared" ref="T449:T512" si="196">IF(P448&gt;0,VLOOKUP(P448,W$12:AG$150,10),T448)</f>
        <v>J=</v>
      </c>
      <c r="U449" s="33">
        <f t="shared" ref="U449:U512" si="197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0"/>
        <v>45168</v>
      </c>
      <c r="B450" s="124">
        <f t="shared" ca="1" si="183"/>
        <v>14466987.7776</v>
      </c>
      <c r="C450" s="7">
        <f t="shared" si="184"/>
        <v>14400000</v>
      </c>
      <c r="D450" s="96">
        <f t="shared" si="182"/>
        <v>45167</v>
      </c>
      <c r="E450" s="94">
        <f ca="1">IF(D450&lt;$B$1,VLOOKUP(D450,[1]DI!$A$4:$B$15000,2,FALSE),0)</f>
        <v>0.13150000000000001</v>
      </c>
      <c r="F450" s="14">
        <f t="shared" ca="1" si="185"/>
        <v>1.0004903700000001</v>
      </c>
      <c r="G450" s="14">
        <f ca="1">(TRUNC(PRODUCT($F$12:$F449),16))</f>
        <v>1.23077785747789</v>
      </c>
      <c r="H450" s="14">
        <f t="shared" ca="1" si="186"/>
        <v>1.2265613763101999</v>
      </c>
      <c r="I450" s="14">
        <f t="shared" ca="1" si="187"/>
        <v>1.00343764</v>
      </c>
      <c r="J450" s="13">
        <f t="shared" si="181"/>
        <v>4.4499999999999998E-2</v>
      </c>
      <c r="K450" s="33">
        <f t="shared" si="188"/>
        <v>45159</v>
      </c>
      <c r="L450" s="2">
        <f t="shared" si="189"/>
        <v>7</v>
      </c>
      <c r="M450" s="17">
        <f t="shared" si="190"/>
        <v>7</v>
      </c>
      <c r="N450" s="12">
        <f t="shared" si="191"/>
        <v>1.0012101289999999</v>
      </c>
      <c r="O450" s="12">
        <f t="shared" ca="1" si="192"/>
        <v>1.004651929</v>
      </c>
      <c r="P450" s="17">
        <f t="shared" si="193"/>
        <v>0</v>
      </c>
      <c r="Q450" s="14">
        <f t="shared" ca="1" si="194"/>
        <v>66987.777600000001</v>
      </c>
      <c r="R450" s="21">
        <f t="shared" si="179"/>
        <v>0</v>
      </c>
      <c r="S450" s="14">
        <f t="shared" si="195"/>
        <v>0</v>
      </c>
      <c r="T450" s="4" t="str">
        <f t="shared" si="196"/>
        <v>J=</v>
      </c>
      <c r="U450" s="33">
        <f t="shared" si="197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0"/>
        <v>45169</v>
      </c>
      <c r="B451" s="124">
        <f t="shared" ca="1" si="183"/>
        <v>14476582.9296</v>
      </c>
      <c r="C451" s="7">
        <f t="shared" si="184"/>
        <v>14400000</v>
      </c>
      <c r="D451" s="96">
        <f t="shared" si="182"/>
        <v>45168</v>
      </c>
      <c r="E451" s="94">
        <f ca="1">IF(D451&lt;$B$1,VLOOKUP(D451,[1]DI!$A$4:$B$15000,2,FALSE),0)</f>
        <v>0.13150000000000001</v>
      </c>
      <c r="F451" s="14">
        <f t="shared" ca="1" si="185"/>
        <v>1.0004903700000001</v>
      </c>
      <c r="G451" s="14">
        <f ca="1">(TRUNC(PRODUCT($F$12:$F450),16))</f>
        <v>1.23138139401586</v>
      </c>
      <c r="H451" s="14">
        <f t="shared" ca="1" si="186"/>
        <v>1.2265613763101999</v>
      </c>
      <c r="I451" s="14">
        <f t="shared" ca="1" si="187"/>
        <v>1.0039297</v>
      </c>
      <c r="J451" s="13">
        <f t="shared" si="181"/>
        <v>4.4499999999999998E-2</v>
      </c>
      <c r="K451" s="33">
        <f t="shared" si="188"/>
        <v>45159</v>
      </c>
      <c r="L451" s="2">
        <f t="shared" si="189"/>
        <v>8</v>
      </c>
      <c r="M451" s="17">
        <f t="shared" si="190"/>
        <v>8</v>
      </c>
      <c r="N451" s="12">
        <f t="shared" si="191"/>
        <v>1.001383124</v>
      </c>
      <c r="O451" s="12">
        <f t="shared" ca="1" si="192"/>
        <v>1.005318259</v>
      </c>
      <c r="P451" s="17">
        <f t="shared" si="193"/>
        <v>0</v>
      </c>
      <c r="Q451" s="14">
        <f t="shared" ca="1" si="194"/>
        <v>76582.929600000003</v>
      </c>
      <c r="R451" s="21">
        <f t="shared" si="179"/>
        <v>0</v>
      </c>
      <c r="S451" s="14">
        <f t="shared" si="195"/>
        <v>0</v>
      </c>
      <c r="T451" s="4" t="str">
        <f t="shared" si="196"/>
        <v>J=</v>
      </c>
      <c r="U451" s="33">
        <f t="shared" si="197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0"/>
        <v>45170</v>
      </c>
      <c r="B452" s="124">
        <f t="shared" ca="1" si="183"/>
        <v>14486184.431999991</v>
      </c>
      <c r="C452" s="7">
        <f t="shared" si="184"/>
        <v>14400000</v>
      </c>
      <c r="D452" s="96">
        <f t="shared" si="182"/>
        <v>45169</v>
      </c>
      <c r="E452" s="94">
        <f ca="1">IF(D452&lt;$B$1,VLOOKUP(D452,[1]DI!$A$4:$B$15000,2,FALSE),0)</f>
        <v>0.13150000000000001</v>
      </c>
      <c r="F452" s="14">
        <f t="shared" ca="1" si="185"/>
        <v>1.0004903700000001</v>
      </c>
      <c r="G452" s="14">
        <f ca="1">(TRUNC(PRODUCT($F$12:$F451),16))</f>
        <v>1.2319852265100499</v>
      </c>
      <c r="H452" s="14">
        <f t="shared" ca="1" si="186"/>
        <v>1.2265613763101999</v>
      </c>
      <c r="I452" s="14">
        <f t="shared" ca="1" si="187"/>
        <v>1.0044219999999999</v>
      </c>
      <c r="J452" s="13">
        <f t="shared" si="181"/>
        <v>4.4499999999999998E-2</v>
      </c>
      <c r="K452" s="33">
        <f t="shared" si="188"/>
        <v>45159</v>
      </c>
      <c r="L452" s="2">
        <f t="shared" si="189"/>
        <v>9</v>
      </c>
      <c r="M452" s="17">
        <f t="shared" si="190"/>
        <v>9</v>
      </c>
      <c r="N452" s="12">
        <f t="shared" si="191"/>
        <v>1.001556149</v>
      </c>
      <c r="O452" s="12">
        <f t="shared" ca="1" si="192"/>
        <v>1.0059850299999999</v>
      </c>
      <c r="P452" s="17">
        <f t="shared" si="193"/>
        <v>0</v>
      </c>
      <c r="Q452" s="14">
        <f t="shared" ca="1" si="194"/>
        <v>86184.431999990004</v>
      </c>
      <c r="R452" s="21">
        <f t="shared" si="179"/>
        <v>0</v>
      </c>
      <c r="S452" s="14">
        <f t="shared" si="195"/>
        <v>0</v>
      </c>
      <c r="T452" s="4" t="str">
        <f t="shared" si="196"/>
        <v>J=</v>
      </c>
      <c r="U452" s="33">
        <f t="shared" si="197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0"/>
        <v>45173</v>
      </c>
      <c r="B453" s="124">
        <f t="shared" ca="1" si="183"/>
        <v>14495792.14079999</v>
      </c>
      <c r="C453" s="7">
        <f t="shared" si="184"/>
        <v>14400000</v>
      </c>
      <c r="D453" s="96">
        <f t="shared" si="182"/>
        <v>45170</v>
      </c>
      <c r="E453" s="94">
        <f ca="1">IF(D453&lt;$B$1,VLOOKUP(D453,[1]DI!$A$4:$B$15000,2,FALSE),0)</f>
        <v>0.13150000000000001</v>
      </c>
      <c r="F453" s="14">
        <f t="shared" ca="1" si="185"/>
        <v>1.0004903700000001</v>
      </c>
      <c r="G453" s="14">
        <f ca="1">(TRUNC(PRODUCT($F$12:$F452),16))</f>
        <v>1.23258935510557</v>
      </c>
      <c r="H453" s="14">
        <f t="shared" ca="1" si="186"/>
        <v>1.2265613763101999</v>
      </c>
      <c r="I453" s="14">
        <f t="shared" ca="1" si="187"/>
        <v>1.00491453</v>
      </c>
      <c r="J453" s="13">
        <f t="shared" si="181"/>
        <v>4.4499999999999998E-2</v>
      </c>
      <c r="K453" s="33">
        <f t="shared" si="188"/>
        <v>45159</v>
      </c>
      <c r="L453" s="2">
        <f t="shared" si="189"/>
        <v>10</v>
      </c>
      <c r="M453" s="17">
        <f t="shared" si="190"/>
        <v>10</v>
      </c>
      <c r="N453" s="12">
        <f t="shared" si="191"/>
        <v>1.0017292040000001</v>
      </c>
      <c r="O453" s="12">
        <f t="shared" ca="1" si="192"/>
        <v>1.006652232</v>
      </c>
      <c r="P453" s="17">
        <f t="shared" si="193"/>
        <v>0</v>
      </c>
      <c r="Q453" s="14">
        <f t="shared" ca="1" si="194"/>
        <v>95792.140799989997</v>
      </c>
      <c r="R453" s="21">
        <f t="shared" si="179"/>
        <v>0</v>
      </c>
      <c r="S453" s="14">
        <f t="shared" si="195"/>
        <v>0</v>
      </c>
      <c r="T453" s="4" t="str">
        <f t="shared" si="196"/>
        <v>J=</v>
      </c>
      <c r="U453" s="33">
        <f t="shared" si="197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0"/>
        <v>45174</v>
      </c>
      <c r="B454" s="124">
        <f t="shared" ca="1" si="183"/>
        <v>14505406.32959999</v>
      </c>
      <c r="C454" s="7">
        <f t="shared" si="184"/>
        <v>14400000</v>
      </c>
      <c r="D454" s="96">
        <f t="shared" si="182"/>
        <v>45173</v>
      </c>
      <c r="E454" s="94">
        <f ca="1">IF(D454&lt;$B$1,VLOOKUP(D454,[1]DI!$A$4:$B$15000,2,FALSE),0)</f>
        <v>0.13150000000000001</v>
      </c>
      <c r="F454" s="14">
        <f t="shared" ca="1" si="185"/>
        <v>1.0004903700000001</v>
      </c>
      <c r="G454" s="14">
        <f ca="1">(TRUNC(PRODUCT($F$12:$F453),16))</f>
        <v>1.23319377994763</v>
      </c>
      <c r="H454" s="14">
        <f t="shared" ca="1" si="186"/>
        <v>1.2265613763101999</v>
      </c>
      <c r="I454" s="14">
        <f t="shared" ca="1" si="187"/>
        <v>1.0054073100000001</v>
      </c>
      <c r="J454" s="13">
        <f t="shared" si="181"/>
        <v>4.4499999999999998E-2</v>
      </c>
      <c r="K454" s="33">
        <f t="shared" si="188"/>
        <v>45159</v>
      </c>
      <c r="L454" s="2">
        <f t="shared" si="189"/>
        <v>11</v>
      </c>
      <c r="M454" s="17">
        <f t="shared" si="190"/>
        <v>11</v>
      </c>
      <c r="N454" s="12">
        <f t="shared" si="191"/>
        <v>1.0019022879999999</v>
      </c>
      <c r="O454" s="12">
        <f t="shared" ca="1" si="192"/>
        <v>1.0073198839999999</v>
      </c>
      <c r="P454" s="17">
        <f t="shared" si="193"/>
        <v>0</v>
      </c>
      <c r="Q454" s="14">
        <f t="shared" ca="1" si="194"/>
        <v>105406.32959999</v>
      </c>
      <c r="R454" s="21">
        <f t="shared" si="179"/>
        <v>0</v>
      </c>
      <c r="S454" s="14">
        <f t="shared" si="195"/>
        <v>0</v>
      </c>
      <c r="T454" s="4" t="str">
        <f t="shared" si="196"/>
        <v>J=</v>
      </c>
      <c r="U454" s="33">
        <f t="shared" si="197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0"/>
        <v>45175</v>
      </c>
      <c r="B455" s="124">
        <f t="shared" ca="1" si="183"/>
        <v>14515027.0416</v>
      </c>
      <c r="C455" s="7">
        <f t="shared" si="184"/>
        <v>14400000</v>
      </c>
      <c r="D455" s="96">
        <f t="shared" si="182"/>
        <v>45174</v>
      </c>
      <c r="E455" s="94">
        <f ca="1">IF(D455&lt;$B$1,VLOOKUP(D455,[1]DI!$A$4:$B$15000,2,FALSE),0)</f>
        <v>0.13150000000000001</v>
      </c>
      <c r="F455" s="14">
        <f t="shared" ca="1" si="185"/>
        <v>1.0004903700000001</v>
      </c>
      <c r="G455" s="14">
        <f ca="1">(TRUNC(PRODUCT($F$12:$F454),16))</f>
        <v>1.23379850118151</v>
      </c>
      <c r="H455" s="14">
        <f t="shared" ca="1" si="186"/>
        <v>1.2265613763101999</v>
      </c>
      <c r="I455" s="14">
        <f t="shared" ca="1" si="187"/>
        <v>1.0059003399999999</v>
      </c>
      <c r="J455" s="13">
        <f t="shared" si="181"/>
        <v>4.4499999999999998E-2</v>
      </c>
      <c r="K455" s="33">
        <f t="shared" si="188"/>
        <v>45159</v>
      </c>
      <c r="L455" s="2">
        <f t="shared" si="189"/>
        <v>12</v>
      </c>
      <c r="M455" s="17">
        <f t="shared" si="190"/>
        <v>12</v>
      </c>
      <c r="N455" s="12">
        <f t="shared" si="191"/>
        <v>1.0020754030000001</v>
      </c>
      <c r="O455" s="12">
        <f t="shared" ca="1" si="192"/>
        <v>1.0079879890000001</v>
      </c>
      <c r="P455" s="17">
        <f t="shared" si="193"/>
        <v>0</v>
      </c>
      <c r="Q455" s="14">
        <f t="shared" ca="1" si="194"/>
        <v>115027.0416</v>
      </c>
      <c r="R455" s="21">
        <f t="shared" si="179"/>
        <v>0</v>
      </c>
      <c r="S455" s="14">
        <f t="shared" si="195"/>
        <v>0</v>
      </c>
      <c r="T455" s="4" t="str">
        <f t="shared" si="196"/>
        <v>J=</v>
      </c>
      <c r="U455" s="33">
        <f t="shared" si="197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0"/>
        <v>45177</v>
      </c>
      <c r="B456" s="124">
        <f t="shared" ca="1" si="183"/>
        <v>14524653.945599999</v>
      </c>
      <c r="C456" s="7">
        <f t="shared" si="184"/>
        <v>14400000</v>
      </c>
      <c r="D456" s="96">
        <f t="shared" si="182"/>
        <v>45175</v>
      </c>
      <c r="E456" s="94">
        <f ca="1">IF(D456&lt;$B$1,VLOOKUP(D456,[1]DI!$A$4:$B$15000,2,FALSE),0)</f>
        <v>0.13150000000000001</v>
      </c>
      <c r="F456" s="14">
        <f t="shared" ca="1" si="185"/>
        <v>1.0004903700000001</v>
      </c>
      <c r="G456" s="14">
        <f ca="1">(TRUNC(PRODUCT($F$12:$F455),16))</f>
        <v>1.23440351895253</v>
      </c>
      <c r="H456" s="14">
        <f t="shared" ca="1" si="186"/>
        <v>1.2265613763101999</v>
      </c>
      <c r="I456" s="14">
        <f t="shared" ca="1" si="187"/>
        <v>1.0063936</v>
      </c>
      <c r="J456" s="13">
        <f t="shared" si="181"/>
        <v>4.4499999999999998E-2</v>
      </c>
      <c r="K456" s="33">
        <f t="shared" si="188"/>
        <v>45159</v>
      </c>
      <c r="L456" s="2">
        <f t="shared" si="189"/>
        <v>13</v>
      </c>
      <c r="M456" s="17">
        <f t="shared" si="190"/>
        <v>13</v>
      </c>
      <c r="N456" s="12">
        <f t="shared" si="191"/>
        <v>1.0022485480000001</v>
      </c>
      <c r="O456" s="12">
        <f t="shared" ca="1" si="192"/>
        <v>1.0086565240000001</v>
      </c>
      <c r="P456" s="17">
        <f t="shared" si="193"/>
        <v>0</v>
      </c>
      <c r="Q456" s="14">
        <f t="shared" ca="1" si="194"/>
        <v>124653.94560000001</v>
      </c>
      <c r="R456" s="21">
        <f t="shared" si="179"/>
        <v>0</v>
      </c>
      <c r="S456" s="14">
        <f t="shared" si="195"/>
        <v>0</v>
      </c>
      <c r="T456" s="4" t="str">
        <f t="shared" si="196"/>
        <v>J=</v>
      </c>
      <c r="U456" s="33">
        <f t="shared" si="197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0"/>
        <v>45180</v>
      </c>
      <c r="B457" s="124">
        <f t="shared" ca="1" si="183"/>
        <v>14534287.358399989</v>
      </c>
      <c r="C457" s="7">
        <f t="shared" si="184"/>
        <v>14400000</v>
      </c>
      <c r="D457" s="96">
        <f t="shared" si="182"/>
        <v>45177</v>
      </c>
      <c r="E457" s="94">
        <f ca="1">IF(D457&lt;$B$1,VLOOKUP(D457,[1]DI!$A$4:$B$15000,2,FALSE),0)</f>
        <v>0.13150000000000001</v>
      </c>
      <c r="F457" s="14">
        <f t="shared" ca="1" si="185"/>
        <v>1.0004903700000001</v>
      </c>
      <c r="G457" s="14">
        <f ca="1">(TRUNC(PRODUCT($F$12:$F456),16))</f>
        <v>1.23500883340612</v>
      </c>
      <c r="H457" s="14">
        <f t="shared" ca="1" si="186"/>
        <v>1.2265613763101999</v>
      </c>
      <c r="I457" s="14">
        <f t="shared" ca="1" si="187"/>
        <v>1.0068871100000001</v>
      </c>
      <c r="J457" s="13">
        <f t="shared" si="181"/>
        <v>4.4499999999999998E-2</v>
      </c>
      <c r="K457" s="33">
        <f t="shared" si="188"/>
        <v>45159</v>
      </c>
      <c r="L457" s="2">
        <f t="shared" si="189"/>
        <v>14</v>
      </c>
      <c r="M457" s="17">
        <f t="shared" si="190"/>
        <v>14</v>
      </c>
      <c r="N457" s="12">
        <f t="shared" si="191"/>
        <v>1.002421722</v>
      </c>
      <c r="O457" s="12">
        <f t="shared" ca="1" si="192"/>
        <v>1.0093255109999999</v>
      </c>
      <c r="P457" s="17">
        <f t="shared" si="193"/>
        <v>0</v>
      </c>
      <c r="Q457" s="14">
        <f t="shared" ca="1" si="194"/>
        <v>134287.35839998999</v>
      </c>
      <c r="R457" s="21">
        <f t="shared" si="179"/>
        <v>0</v>
      </c>
      <c r="S457" s="14">
        <f t="shared" si="195"/>
        <v>0</v>
      </c>
      <c r="T457" s="4" t="str">
        <f t="shared" si="196"/>
        <v>J=</v>
      </c>
      <c r="U457" s="33">
        <f t="shared" si="197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0"/>
        <v>45181</v>
      </c>
      <c r="B458" s="124">
        <f t="shared" ca="1" si="183"/>
        <v>14543926.991999989</v>
      </c>
      <c r="C458" s="7">
        <f t="shared" si="184"/>
        <v>14400000</v>
      </c>
      <c r="D458" s="96">
        <f t="shared" si="182"/>
        <v>45180</v>
      </c>
      <c r="E458" s="94">
        <f ca="1">IF(D458&lt;$B$1,VLOOKUP(D458,[1]DI!$A$4:$B$15000,2,FALSE),0)</f>
        <v>0.13150000000000001</v>
      </c>
      <c r="F458" s="14">
        <f t="shared" ca="1" si="185"/>
        <v>1.0004903700000001</v>
      </c>
      <c r="G458" s="14">
        <f ca="1">(TRUNC(PRODUCT($F$12:$F457),16))</f>
        <v>1.2356144446877599</v>
      </c>
      <c r="H458" s="14">
        <f t="shared" ca="1" si="186"/>
        <v>1.2265613763101999</v>
      </c>
      <c r="I458" s="14">
        <f t="shared" ca="1" si="187"/>
        <v>1.0073808500000001</v>
      </c>
      <c r="J458" s="13">
        <f t="shared" si="181"/>
        <v>4.4499999999999998E-2</v>
      </c>
      <c r="K458" s="33">
        <f t="shared" si="188"/>
        <v>45159</v>
      </c>
      <c r="L458" s="2">
        <f t="shared" si="189"/>
        <v>15</v>
      </c>
      <c r="M458" s="17">
        <f t="shared" si="190"/>
        <v>15</v>
      </c>
      <c r="N458" s="12">
        <f t="shared" si="191"/>
        <v>1.0025949270000001</v>
      </c>
      <c r="O458" s="12">
        <f t="shared" ca="1" si="192"/>
        <v>1.00999493</v>
      </c>
      <c r="P458" s="17">
        <f t="shared" si="193"/>
        <v>0</v>
      </c>
      <c r="Q458" s="14">
        <f t="shared" ca="1" si="194"/>
        <v>143926.99199998999</v>
      </c>
      <c r="R458" s="21">
        <f t="shared" si="179"/>
        <v>0</v>
      </c>
      <c r="S458" s="14">
        <f t="shared" si="195"/>
        <v>0</v>
      </c>
      <c r="T458" s="4" t="str">
        <f t="shared" si="196"/>
        <v>J=</v>
      </c>
      <c r="U458" s="33">
        <f t="shared" si="197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0"/>
        <v>45182</v>
      </c>
      <c r="B459" s="124">
        <f t="shared" ca="1" si="183"/>
        <v>14553573.119999999</v>
      </c>
      <c r="C459" s="7">
        <f t="shared" si="184"/>
        <v>14400000</v>
      </c>
      <c r="D459" s="96">
        <f t="shared" si="182"/>
        <v>45181</v>
      </c>
      <c r="E459" s="94">
        <f ca="1">IF(D459&lt;$B$1,VLOOKUP(D459,[1]DI!$A$4:$B$15000,2,FALSE),0)</f>
        <v>0.13150000000000001</v>
      </c>
      <c r="F459" s="14">
        <f t="shared" ca="1" si="185"/>
        <v>1.0004903700000001</v>
      </c>
      <c r="G459" s="14">
        <f ca="1">(TRUNC(PRODUCT($F$12:$F458),16))</f>
        <v>1.236220352943</v>
      </c>
      <c r="H459" s="14">
        <f t="shared" ca="1" si="186"/>
        <v>1.2265613763101999</v>
      </c>
      <c r="I459" s="14">
        <f t="shared" ca="1" si="187"/>
        <v>1.0078748399999999</v>
      </c>
      <c r="J459" s="13">
        <f t="shared" si="181"/>
        <v>4.4499999999999998E-2</v>
      </c>
      <c r="K459" s="33">
        <f t="shared" si="188"/>
        <v>45159</v>
      </c>
      <c r="L459" s="2">
        <f t="shared" si="189"/>
        <v>16</v>
      </c>
      <c r="M459" s="17">
        <f t="shared" si="190"/>
        <v>16</v>
      </c>
      <c r="N459" s="12">
        <f t="shared" si="191"/>
        <v>1.0027681610000001</v>
      </c>
      <c r="O459" s="12">
        <f t="shared" ca="1" si="192"/>
        <v>1.0106648</v>
      </c>
      <c r="P459" s="17">
        <f t="shared" si="193"/>
        <v>0</v>
      </c>
      <c r="Q459" s="14">
        <f t="shared" ca="1" si="194"/>
        <v>153573.12</v>
      </c>
      <c r="R459" s="21">
        <f t="shared" si="179"/>
        <v>0</v>
      </c>
      <c r="S459" s="14">
        <f t="shared" si="195"/>
        <v>0</v>
      </c>
      <c r="T459" s="4" t="str">
        <f t="shared" si="196"/>
        <v>J=</v>
      </c>
      <c r="U459" s="33">
        <f t="shared" si="197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0"/>
        <v>45183</v>
      </c>
      <c r="B460" s="124">
        <f t="shared" ca="1" si="183"/>
        <v>14563225.6128</v>
      </c>
      <c r="C460" s="7">
        <f t="shared" si="184"/>
        <v>14400000</v>
      </c>
      <c r="D460" s="96">
        <f t="shared" si="182"/>
        <v>45182</v>
      </c>
      <c r="E460" s="94">
        <f ca="1">IF(D460&lt;$B$1,VLOOKUP(D460,[1]DI!$A$4:$B$15000,2,FALSE),0)</f>
        <v>0.13150000000000001</v>
      </c>
      <c r="F460" s="14">
        <f t="shared" ca="1" si="185"/>
        <v>1.0004903700000001</v>
      </c>
      <c r="G460" s="14">
        <f ca="1">(TRUNC(PRODUCT($F$12:$F459),16))</f>
        <v>1.23682655831747</v>
      </c>
      <c r="H460" s="14">
        <f t="shared" ca="1" si="186"/>
        <v>1.2265613763101999</v>
      </c>
      <c r="I460" s="14">
        <f t="shared" ca="1" si="187"/>
        <v>1.0083690700000001</v>
      </c>
      <c r="J460" s="13">
        <f t="shared" si="181"/>
        <v>4.4499999999999998E-2</v>
      </c>
      <c r="K460" s="33">
        <f t="shared" si="188"/>
        <v>45159</v>
      </c>
      <c r="L460" s="2">
        <f t="shared" si="189"/>
        <v>17</v>
      </c>
      <c r="M460" s="17">
        <f t="shared" si="190"/>
        <v>17</v>
      </c>
      <c r="N460" s="12">
        <f t="shared" si="191"/>
        <v>1.0029414249999999</v>
      </c>
      <c r="O460" s="12">
        <f t="shared" ca="1" si="192"/>
        <v>1.011335112</v>
      </c>
      <c r="P460" s="17">
        <f t="shared" si="193"/>
        <v>0</v>
      </c>
      <c r="Q460" s="14">
        <f t="shared" ca="1" si="194"/>
        <v>163225.6128</v>
      </c>
      <c r="R460" s="21">
        <f t="shared" ref="R460:R523" si="198">IF($P460&gt;0,VLOOKUP($P460,$W$12:$AC$150,7),0)</f>
        <v>0</v>
      </c>
      <c r="S460" s="14">
        <f t="shared" si="195"/>
        <v>0</v>
      </c>
      <c r="T460" s="4" t="str">
        <f t="shared" si="196"/>
        <v>J=</v>
      </c>
      <c r="U460" s="33">
        <f t="shared" si="197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199">WORKDAY($A460,1,$W$166:$W$544)</f>
        <v>45184</v>
      </c>
      <c r="B461" s="124">
        <f t="shared" ca="1" si="183"/>
        <v>14572884.61439999</v>
      </c>
      <c r="C461" s="7">
        <f t="shared" si="184"/>
        <v>14400000</v>
      </c>
      <c r="D461" s="96">
        <f t="shared" si="182"/>
        <v>45183</v>
      </c>
      <c r="E461" s="94">
        <f ca="1">IF(D461&lt;$B$1,VLOOKUP(D461,[1]DI!$A$4:$B$15000,2,FALSE),0)</f>
        <v>0.13150000000000001</v>
      </c>
      <c r="F461" s="14">
        <f t="shared" ca="1" si="185"/>
        <v>1.0004903700000001</v>
      </c>
      <c r="G461" s="14">
        <f ca="1">(TRUNC(PRODUCT($F$12:$F460),16))</f>
        <v>1.23743306095687</v>
      </c>
      <c r="H461" s="14">
        <f t="shared" ca="1" si="186"/>
        <v>1.2265613763101999</v>
      </c>
      <c r="I461" s="14">
        <f t="shared" ca="1" si="187"/>
        <v>1.0088635500000001</v>
      </c>
      <c r="J461" s="13">
        <f t="shared" ref="J461:J524" si="200">J460</f>
        <v>4.4499999999999998E-2</v>
      </c>
      <c r="K461" s="33">
        <f t="shared" si="188"/>
        <v>45159</v>
      </c>
      <c r="L461" s="2">
        <f t="shared" si="189"/>
        <v>18</v>
      </c>
      <c r="M461" s="17">
        <f t="shared" si="190"/>
        <v>18</v>
      </c>
      <c r="N461" s="12">
        <f t="shared" si="191"/>
        <v>1.003114719</v>
      </c>
      <c r="O461" s="12">
        <f t="shared" ca="1" si="192"/>
        <v>1.0120058759999999</v>
      </c>
      <c r="P461" s="17">
        <f t="shared" si="193"/>
        <v>0</v>
      </c>
      <c r="Q461" s="14">
        <f t="shared" ca="1" si="194"/>
        <v>172884.61439999001</v>
      </c>
      <c r="R461" s="21">
        <f t="shared" si="198"/>
        <v>0</v>
      </c>
      <c r="S461" s="14">
        <f t="shared" si="195"/>
        <v>0</v>
      </c>
      <c r="T461" s="4" t="str">
        <f t="shared" si="196"/>
        <v>J=</v>
      </c>
      <c r="U461" s="33">
        <f t="shared" si="197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99"/>
        <v>45187</v>
      </c>
      <c r="B462" s="124">
        <f t="shared" ca="1" si="183"/>
        <v>14582549.86559999</v>
      </c>
      <c r="C462" s="7">
        <f t="shared" si="184"/>
        <v>14400000</v>
      </c>
      <c r="D462" s="96">
        <f t="shared" si="182"/>
        <v>45184</v>
      </c>
      <c r="E462" s="94">
        <f ca="1">IF(D462&lt;$B$1,VLOOKUP(D462,[1]DI!$A$4:$B$15000,2,FALSE),0)</f>
        <v>0.13150000000000001</v>
      </c>
      <c r="F462" s="14">
        <f t="shared" ca="1" si="185"/>
        <v>1.0004903700000001</v>
      </c>
      <c r="G462" s="14">
        <f ca="1">(TRUNC(PRODUCT($F$12:$F461),16))</f>
        <v>1.23803986100698</v>
      </c>
      <c r="H462" s="14">
        <f t="shared" ca="1" si="186"/>
        <v>1.2265613763101999</v>
      </c>
      <c r="I462" s="14">
        <f t="shared" ca="1" si="187"/>
        <v>1.00935826</v>
      </c>
      <c r="J462" s="13">
        <f t="shared" si="200"/>
        <v>4.4499999999999998E-2</v>
      </c>
      <c r="K462" s="33">
        <f t="shared" si="188"/>
        <v>45159</v>
      </c>
      <c r="L462" s="2">
        <f t="shared" si="189"/>
        <v>19</v>
      </c>
      <c r="M462" s="17">
        <f t="shared" si="190"/>
        <v>19</v>
      </c>
      <c r="N462" s="12">
        <f t="shared" si="191"/>
        <v>1.003288044</v>
      </c>
      <c r="O462" s="12">
        <f t="shared" ca="1" si="192"/>
        <v>1.012677074</v>
      </c>
      <c r="P462" s="17">
        <f t="shared" si="193"/>
        <v>0</v>
      </c>
      <c r="Q462" s="14">
        <f t="shared" ca="1" si="194"/>
        <v>182549.86559999001</v>
      </c>
      <c r="R462" s="21">
        <f t="shared" si="198"/>
        <v>0</v>
      </c>
      <c r="S462" s="14">
        <f t="shared" si="195"/>
        <v>0</v>
      </c>
      <c r="T462" s="4" t="str">
        <f t="shared" si="196"/>
        <v>J=</v>
      </c>
      <c r="U462" s="33">
        <f t="shared" si="197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99"/>
        <v>45188</v>
      </c>
      <c r="B463" s="124">
        <f t="shared" ca="1" si="183"/>
        <v>14592221.625600001</v>
      </c>
      <c r="C463" s="7">
        <f t="shared" si="184"/>
        <v>14400000</v>
      </c>
      <c r="D463" s="96">
        <f t="shared" ref="D463:D526" si="201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85"/>
        <v>1.0004903700000001</v>
      </c>
      <c r="G463" s="14">
        <f ca="1">(TRUNC(PRODUCT($F$12:$F462),16))</f>
        <v>1.23864695861362</v>
      </c>
      <c r="H463" s="14">
        <f t="shared" ca="1" si="186"/>
        <v>1.2265613763101999</v>
      </c>
      <c r="I463" s="14">
        <f t="shared" ca="1" si="187"/>
        <v>1.0098532200000001</v>
      </c>
      <c r="J463" s="13">
        <f t="shared" si="200"/>
        <v>4.4499999999999998E-2</v>
      </c>
      <c r="K463" s="33">
        <f t="shared" si="188"/>
        <v>45159</v>
      </c>
      <c r="L463" s="2">
        <f t="shared" si="189"/>
        <v>20</v>
      </c>
      <c r="M463" s="17">
        <f t="shared" si="190"/>
        <v>20</v>
      </c>
      <c r="N463" s="12">
        <f t="shared" si="191"/>
        <v>1.003461398</v>
      </c>
      <c r="O463" s="12">
        <f t="shared" ca="1" si="192"/>
        <v>1.0133487240000001</v>
      </c>
      <c r="P463" s="17">
        <f t="shared" si="193"/>
        <v>0</v>
      </c>
      <c r="Q463" s="14">
        <f t="shared" ca="1" si="194"/>
        <v>192221.6256</v>
      </c>
      <c r="R463" s="21">
        <f t="shared" si="198"/>
        <v>0</v>
      </c>
      <c r="S463" s="14">
        <f t="shared" si="195"/>
        <v>0</v>
      </c>
      <c r="T463" s="4" t="str">
        <f t="shared" si="196"/>
        <v>J=</v>
      </c>
      <c r="U463" s="33">
        <f t="shared" si="197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99"/>
        <v>45189</v>
      </c>
      <c r="B464" s="124">
        <f t="shared" ca="1" si="183"/>
        <v>14601899.75039999</v>
      </c>
      <c r="C464" s="7">
        <f t="shared" si="184"/>
        <v>14400000</v>
      </c>
      <c r="D464" s="96">
        <f t="shared" si="201"/>
        <v>45188</v>
      </c>
      <c r="E464" s="94">
        <f ca="1">IF(D464&lt;$B$1,VLOOKUP(D464,[1]DI!$A$4:$B$15000,2,FALSE),0)</f>
        <v>0.13150000000000001</v>
      </c>
      <c r="F464" s="14">
        <f t="shared" ca="1" si="185"/>
        <v>1.0004903700000001</v>
      </c>
      <c r="G464" s="14">
        <f ca="1">(TRUNC(PRODUCT($F$12:$F463),16))</f>
        <v>1.2392543539227101</v>
      </c>
      <c r="H464" s="14">
        <f t="shared" ca="1" si="186"/>
        <v>1.2265613763101999</v>
      </c>
      <c r="I464" s="14">
        <f t="shared" ca="1" si="187"/>
        <v>1.0103484199999999</v>
      </c>
      <c r="J464" s="13">
        <f t="shared" si="200"/>
        <v>4.4499999999999998E-2</v>
      </c>
      <c r="K464" s="33">
        <f t="shared" si="188"/>
        <v>45159</v>
      </c>
      <c r="L464" s="2">
        <f t="shared" si="189"/>
        <v>21</v>
      </c>
      <c r="M464" s="17">
        <f t="shared" si="190"/>
        <v>21</v>
      </c>
      <c r="N464" s="12">
        <f t="shared" si="191"/>
        <v>1.003634782</v>
      </c>
      <c r="O464" s="12">
        <f t="shared" ca="1" si="192"/>
        <v>1.0140208159999999</v>
      </c>
      <c r="P464" s="17">
        <f t="shared" si="193"/>
        <v>22</v>
      </c>
      <c r="Q464" s="14">
        <f t="shared" ca="1" si="194"/>
        <v>201899.75039999001</v>
      </c>
      <c r="R464" s="21">
        <f t="shared" si="198"/>
        <v>0</v>
      </c>
      <c r="S464" s="14">
        <f t="shared" si="195"/>
        <v>0</v>
      </c>
      <c r="T464" s="4" t="str">
        <f t="shared" si="196"/>
        <v>J=</v>
      </c>
      <c r="U464" s="33">
        <f t="shared" si="197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99"/>
        <v>45190</v>
      </c>
      <c r="B465" s="124">
        <f t="shared" ca="1" si="183"/>
        <v>14409550.670399999</v>
      </c>
      <c r="C465" s="7">
        <f t="shared" si="184"/>
        <v>14400000</v>
      </c>
      <c r="D465" s="96">
        <f t="shared" si="201"/>
        <v>45189</v>
      </c>
      <c r="E465" s="94">
        <f ca="1">IF(D465&lt;$B$1,VLOOKUP(D465,[1]DI!$A$4:$B$15000,2,FALSE),0)</f>
        <v>0.13150000000000001</v>
      </c>
      <c r="F465" s="14">
        <f t="shared" ca="1" si="185"/>
        <v>1.0004903700000001</v>
      </c>
      <c r="G465" s="14">
        <f ca="1">(TRUNC(PRODUCT($F$12:$F464),16))</f>
        <v>1.2398620470802499</v>
      </c>
      <c r="H465" s="14">
        <f t="shared" ca="1" si="186"/>
        <v>1.2392543539227101</v>
      </c>
      <c r="I465" s="14">
        <f t="shared" ca="1" si="187"/>
        <v>1.0004903700000001</v>
      </c>
      <c r="J465" s="13">
        <f t="shared" si="200"/>
        <v>4.4499999999999998E-2</v>
      </c>
      <c r="K465" s="33">
        <f t="shared" si="188"/>
        <v>45189</v>
      </c>
      <c r="L465" s="2">
        <f t="shared" si="189"/>
        <v>1</v>
      </c>
      <c r="M465" s="17">
        <f t="shared" si="190"/>
        <v>1</v>
      </c>
      <c r="N465" s="12">
        <f t="shared" si="191"/>
        <v>1.000172786</v>
      </c>
      <c r="O465" s="12">
        <f t="shared" ca="1" si="192"/>
        <v>1.000663241</v>
      </c>
      <c r="P465" s="17">
        <f t="shared" si="193"/>
        <v>0</v>
      </c>
      <c r="Q465" s="14">
        <f t="shared" ca="1" si="194"/>
        <v>9550.6704000000009</v>
      </c>
      <c r="R465" s="21">
        <f t="shared" si="198"/>
        <v>0</v>
      </c>
      <c r="S465" s="14">
        <f t="shared" si="195"/>
        <v>0</v>
      </c>
      <c r="T465" s="4" t="str">
        <f t="shared" si="196"/>
        <v>J=</v>
      </c>
      <c r="U465" s="33">
        <f t="shared" si="197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99"/>
        <v>45191</v>
      </c>
      <c r="B466" s="124">
        <f t="shared" ca="1" si="183"/>
        <v>14419107.66239999</v>
      </c>
      <c r="C466" s="7">
        <f t="shared" si="184"/>
        <v>14400000</v>
      </c>
      <c r="D466" s="96">
        <f t="shared" si="201"/>
        <v>45190</v>
      </c>
      <c r="E466" s="94">
        <f ca="1">IF(D466&lt;$B$1,VLOOKUP(D466,[1]DI!$A$4:$B$15000,2,FALSE),0)</f>
        <v>0.1265</v>
      </c>
      <c r="F466" s="14">
        <f t="shared" ca="1" si="185"/>
        <v>1.0004727899999999</v>
      </c>
      <c r="G466" s="14">
        <f ca="1">(TRUNC(PRODUCT($F$12:$F465),16))</f>
        <v>1.24047003823227</v>
      </c>
      <c r="H466" s="14">
        <f t="shared" ca="1" si="186"/>
        <v>1.2392543539227101</v>
      </c>
      <c r="I466" s="14">
        <f t="shared" ca="1" si="187"/>
        <v>1.00098098</v>
      </c>
      <c r="J466" s="13">
        <f t="shared" si="200"/>
        <v>4.4499999999999998E-2</v>
      </c>
      <c r="K466" s="33">
        <f t="shared" si="188"/>
        <v>45189</v>
      </c>
      <c r="L466" s="2">
        <f t="shared" si="189"/>
        <v>2</v>
      </c>
      <c r="M466" s="17">
        <f t="shared" si="190"/>
        <v>2</v>
      </c>
      <c r="N466" s="12">
        <f t="shared" si="191"/>
        <v>1.0003456019999999</v>
      </c>
      <c r="O466" s="12">
        <f t="shared" ca="1" si="192"/>
        <v>1.001326921</v>
      </c>
      <c r="P466" s="17">
        <f t="shared" si="193"/>
        <v>0</v>
      </c>
      <c r="Q466" s="14">
        <f t="shared" ca="1" si="194"/>
        <v>19107.66239999</v>
      </c>
      <c r="R466" s="21">
        <f t="shared" si="198"/>
        <v>0</v>
      </c>
      <c r="S466" s="14">
        <f t="shared" si="195"/>
        <v>0</v>
      </c>
      <c r="T466" s="4" t="str">
        <f t="shared" si="196"/>
        <v>J=</v>
      </c>
      <c r="U466" s="33">
        <f t="shared" si="197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99"/>
        <v>45194</v>
      </c>
      <c r="B467" s="124">
        <f t="shared" ca="1" si="183"/>
        <v>14428417.40639999</v>
      </c>
      <c r="C467" s="7">
        <f t="shared" si="184"/>
        <v>14400000</v>
      </c>
      <c r="D467" s="96">
        <f t="shared" si="201"/>
        <v>45191</v>
      </c>
      <c r="E467" s="94">
        <f ca="1">IF(D467&lt;$B$1,VLOOKUP(D467,[1]DI!$A$4:$B$15000,2,FALSE),0)</f>
        <v>0.1265</v>
      </c>
      <c r="F467" s="14">
        <f t="shared" ca="1" si="185"/>
        <v>1.0004727899999999</v>
      </c>
      <c r="G467" s="14">
        <f ca="1">(TRUNC(PRODUCT($F$12:$F466),16))</f>
        <v>1.2410565200616499</v>
      </c>
      <c r="H467" s="14">
        <f t="shared" ca="1" si="186"/>
        <v>1.2392543539227101</v>
      </c>
      <c r="I467" s="14">
        <f t="shared" ca="1" si="187"/>
        <v>1.00145423</v>
      </c>
      <c r="J467" s="13">
        <f t="shared" si="200"/>
        <v>4.4499999999999998E-2</v>
      </c>
      <c r="K467" s="33">
        <f t="shared" si="188"/>
        <v>45189</v>
      </c>
      <c r="L467" s="2">
        <f t="shared" si="189"/>
        <v>3</v>
      </c>
      <c r="M467" s="17">
        <f t="shared" si="190"/>
        <v>3</v>
      </c>
      <c r="N467" s="12">
        <f t="shared" si="191"/>
        <v>1.0005184469999999</v>
      </c>
      <c r="O467" s="12">
        <f t="shared" ca="1" si="192"/>
        <v>1.0019734309999999</v>
      </c>
      <c r="P467" s="17">
        <f t="shared" si="193"/>
        <v>0</v>
      </c>
      <c r="Q467" s="14">
        <f t="shared" ca="1" si="194"/>
        <v>28417.406399989999</v>
      </c>
      <c r="R467" s="21">
        <f t="shared" si="198"/>
        <v>0</v>
      </c>
      <c r="S467" s="14">
        <f t="shared" si="195"/>
        <v>0</v>
      </c>
      <c r="T467" s="4" t="str">
        <f t="shared" si="196"/>
        <v>J=</v>
      </c>
      <c r="U467" s="33">
        <f t="shared" si="197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99"/>
        <v>45195</v>
      </c>
      <c r="B468" s="124">
        <f t="shared" ca="1" si="183"/>
        <v>14437733.27039999</v>
      </c>
      <c r="C468" s="7">
        <f t="shared" si="184"/>
        <v>14400000</v>
      </c>
      <c r="D468" s="96">
        <f t="shared" si="201"/>
        <v>45194</v>
      </c>
      <c r="E468" s="94">
        <f ca="1">IF(D468&lt;$B$1,VLOOKUP(D468,[1]DI!$A$4:$B$15000,2,FALSE),0)</f>
        <v>0.1265</v>
      </c>
      <c r="F468" s="14">
        <f t="shared" ca="1" si="185"/>
        <v>1.0004727899999999</v>
      </c>
      <c r="G468" s="14">
        <f ca="1">(TRUNC(PRODUCT($F$12:$F467),16))</f>
        <v>1.2416432791737699</v>
      </c>
      <c r="H468" s="14">
        <f t="shared" ca="1" si="186"/>
        <v>1.2392543539227101</v>
      </c>
      <c r="I468" s="14">
        <f t="shared" ca="1" si="187"/>
        <v>1.0019277099999999</v>
      </c>
      <c r="J468" s="13">
        <f t="shared" si="200"/>
        <v>4.4499999999999998E-2</v>
      </c>
      <c r="K468" s="33">
        <f t="shared" si="188"/>
        <v>45189</v>
      </c>
      <c r="L468" s="2">
        <f t="shared" si="189"/>
        <v>4</v>
      </c>
      <c r="M468" s="17">
        <f t="shared" si="190"/>
        <v>4</v>
      </c>
      <c r="N468" s="12">
        <f t="shared" si="191"/>
        <v>1.0006913230000001</v>
      </c>
      <c r="O468" s="12">
        <f t="shared" ca="1" si="192"/>
        <v>1.0026203659999999</v>
      </c>
      <c r="P468" s="17">
        <f t="shared" si="193"/>
        <v>0</v>
      </c>
      <c r="Q468" s="14">
        <f t="shared" ca="1" si="194"/>
        <v>37733.270399989997</v>
      </c>
      <c r="R468" s="21">
        <f t="shared" si="198"/>
        <v>0</v>
      </c>
      <c r="S468" s="14">
        <f t="shared" si="195"/>
        <v>0</v>
      </c>
      <c r="T468" s="4" t="str">
        <f t="shared" si="196"/>
        <v>J=</v>
      </c>
      <c r="U468" s="33">
        <f t="shared" si="197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99"/>
        <v>45196</v>
      </c>
      <c r="B469" s="124">
        <f t="shared" ca="1" si="183"/>
        <v>14447055.067199999</v>
      </c>
      <c r="C469" s="7">
        <f t="shared" si="184"/>
        <v>14400000</v>
      </c>
      <c r="D469" s="96">
        <f t="shared" si="201"/>
        <v>45195</v>
      </c>
      <c r="E469" s="94">
        <f ca="1">IF(D469&lt;$B$1,VLOOKUP(D469,[1]DI!$A$4:$B$15000,2,FALSE),0)</f>
        <v>0.1265</v>
      </c>
      <c r="F469" s="14">
        <f t="shared" ca="1" si="185"/>
        <v>1.0004727899999999</v>
      </c>
      <c r="G469" s="14">
        <f ca="1">(TRUNC(PRODUCT($F$12:$F468),16))</f>
        <v>1.2422303156997301</v>
      </c>
      <c r="H469" s="14">
        <f t="shared" ca="1" si="186"/>
        <v>1.2392543539227101</v>
      </c>
      <c r="I469" s="14">
        <f t="shared" ca="1" si="187"/>
        <v>1.00240141</v>
      </c>
      <c r="J469" s="13">
        <f t="shared" si="200"/>
        <v>4.4499999999999998E-2</v>
      </c>
      <c r="K469" s="33">
        <f t="shared" si="188"/>
        <v>45189</v>
      </c>
      <c r="L469" s="2">
        <f t="shared" si="189"/>
        <v>5</v>
      </c>
      <c r="M469" s="17">
        <f t="shared" si="190"/>
        <v>5</v>
      </c>
      <c r="N469" s="12">
        <f t="shared" si="191"/>
        <v>1.000864228</v>
      </c>
      <c r="O469" s="12">
        <f t="shared" ca="1" si="192"/>
        <v>1.0032677130000001</v>
      </c>
      <c r="P469" s="17">
        <f t="shared" si="193"/>
        <v>0</v>
      </c>
      <c r="Q469" s="14">
        <f t="shared" ca="1" si="194"/>
        <v>47055.067199999998</v>
      </c>
      <c r="R469" s="21">
        <f t="shared" si="198"/>
        <v>0</v>
      </c>
      <c r="S469" s="14">
        <f t="shared" si="195"/>
        <v>0</v>
      </c>
      <c r="T469" s="4" t="str">
        <f t="shared" si="196"/>
        <v>J=</v>
      </c>
      <c r="U469" s="33">
        <f t="shared" si="197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99"/>
        <v>45197</v>
      </c>
      <c r="B470" s="124">
        <f t="shared" ca="1" si="183"/>
        <v>14456382.99839999</v>
      </c>
      <c r="C470" s="7">
        <f t="shared" si="184"/>
        <v>14400000</v>
      </c>
      <c r="D470" s="96">
        <f t="shared" si="201"/>
        <v>45196</v>
      </c>
      <c r="E470" s="94">
        <f ca="1">IF(D470&lt;$B$1,VLOOKUP(D470,[1]DI!$A$4:$B$15000,2,FALSE),0)</f>
        <v>0.1265</v>
      </c>
      <c r="F470" s="14">
        <f t="shared" ca="1" si="185"/>
        <v>1.0004727899999999</v>
      </c>
      <c r="G470" s="14">
        <f ca="1">(TRUNC(PRODUCT($F$12:$F469),16))</f>
        <v>1.2428176297706901</v>
      </c>
      <c r="H470" s="14">
        <f t="shared" ca="1" si="186"/>
        <v>1.2392543539227101</v>
      </c>
      <c r="I470" s="14">
        <f t="shared" ca="1" si="187"/>
        <v>1.0028753399999999</v>
      </c>
      <c r="J470" s="13">
        <f t="shared" si="200"/>
        <v>4.4499999999999998E-2</v>
      </c>
      <c r="K470" s="33">
        <f t="shared" si="188"/>
        <v>45189</v>
      </c>
      <c r="L470" s="2">
        <f t="shared" si="189"/>
        <v>6</v>
      </c>
      <c r="M470" s="17">
        <f t="shared" si="190"/>
        <v>6</v>
      </c>
      <c r="N470" s="12">
        <f t="shared" si="191"/>
        <v>1.001037164</v>
      </c>
      <c r="O470" s="12">
        <f t="shared" ca="1" si="192"/>
        <v>1.0039154859999999</v>
      </c>
      <c r="P470" s="17">
        <f t="shared" si="193"/>
        <v>0</v>
      </c>
      <c r="Q470" s="14">
        <f t="shared" ca="1" si="194"/>
        <v>56382.99839999</v>
      </c>
      <c r="R470" s="21">
        <f t="shared" si="198"/>
        <v>0</v>
      </c>
      <c r="S470" s="14">
        <f t="shared" si="195"/>
        <v>0</v>
      </c>
      <c r="T470" s="4" t="str">
        <f t="shared" si="196"/>
        <v>J=</v>
      </c>
      <c r="U470" s="33">
        <f t="shared" si="197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99"/>
        <v>45198</v>
      </c>
      <c r="B471" s="124">
        <f t="shared" ca="1" si="183"/>
        <v>14465716.876799989</v>
      </c>
      <c r="C471" s="7">
        <f t="shared" si="184"/>
        <v>14400000</v>
      </c>
      <c r="D471" s="96">
        <f t="shared" si="201"/>
        <v>45197</v>
      </c>
      <c r="E471" s="94">
        <f ca="1">IF(D471&lt;$B$1,VLOOKUP(D471,[1]DI!$A$4:$B$15000,2,FALSE),0)</f>
        <v>0.1265</v>
      </c>
      <c r="F471" s="14">
        <f t="shared" ca="1" si="185"/>
        <v>1.0004727899999999</v>
      </c>
      <c r="G471" s="14">
        <f ca="1">(TRUNC(PRODUCT($F$12:$F470),16))</f>
        <v>1.2434052215178699</v>
      </c>
      <c r="H471" s="14">
        <f t="shared" ca="1" si="186"/>
        <v>1.2392543539227101</v>
      </c>
      <c r="I471" s="14">
        <f t="shared" ca="1" si="187"/>
        <v>1.00334949</v>
      </c>
      <c r="J471" s="13">
        <f t="shared" si="200"/>
        <v>4.4499999999999998E-2</v>
      </c>
      <c r="K471" s="33">
        <f t="shared" si="188"/>
        <v>45189</v>
      </c>
      <c r="L471" s="2">
        <f t="shared" si="189"/>
        <v>7</v>
      </c>
      <c r="M471" s="17">
        <f t="shared" si="190"/>
        <v>7</v>
      </c>
      <c r="N471" s="12">
        <f t="shared" si="191"/>
        <v>1.0012101289999999</v>
      </c>
      <c r="O471" s="12">
        <f t="shared" ca="1" si="192"/>
        <v>1.004563672</v>
      </c>
      <c r="P471" s="17">
        <f t="shared" si="193"/>
        <v>0</v>
      </c>
      <c r="Q471" s="14">
        <f t="shared" ca="1" si="194"/>
        <v>65716.876799990001</v>
      </c>
      <c r="R471" s="21">
        <f t="shared" si="198"/>
        <v>0</v>
      </c>
      <c r="S471" s="14">
        <f t="shared" si="195"/>
        <v>0</v>
      </c>
      <c r="T471" s="4" t="str">
        <f t="shared" si="196"/>
        <v>J=</v>
      </c>
      <c r="U471" s="33">
        <f t="shared" si="197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99"/>
        <v>45201</v>
      </c>
      <c r="B472" s="124">
        <f t="shared" ca="1" si="183"/>
        <v>14475056.731199989</v>
      </c>
      <c r="C472" s="7">
        <f t="shared" si="184"/>
        <v>14400000</v>
      </c>
      <c r="D472" s="96">
        <f t="shared" si="201"/>
        <v>45198</v>
      </c>
      <c r="E472" s="94">
        <f ca="1">IF(D472&lt;$B$1,VLOOKUP(D472,[1]DI!$A$4:$B$15000,2,FALSE),0)</f>
        <v>0.1265</v>
      </c>
      <c r="F472" s="14">
        <f t="shared" ca="1" si="185"/>
        <v>1.0004727899999999</v>
      </c>
      <c r="G472" s="14">
        <f ca="1">(TRUNC(PRODUCT($F$12:$F471),16))</f>
        <v>1.2439930910725501</v>
      </c>
      <c r="H472" s="14">
        <f t="shared" ca="1" si="186"/>
        <v>1.2392543539227101</v>
      </c>
      <c r="I472" s="14">
        <f t="shared" ca="1" si="187"/>
        <v>1.00382386</v>
      </c>
      <c r="J472" s="13">
        <f t="shared" si="200"/>
        <v>4.4499999999999998E-2</v>
      </c>
      <c r="K472" s="33">
        <f t="shared" si="188"/>
        <v>45189</v>
      </c>
      <c r="L472" s="2">
        <f t="shared" si="189"/>
        <v>8</v>
      </c>
      <c r="M472" s="17">
        <f t="shared" si="190"/>
        <v>8</v>
      </c>
      <c r="N472" s="12">
        <f t="shared" si="191"/>
        <v>1.001383124</v>
      </c>
      <c r="O472" s="12">
        <f t="shared" ca="1" si="192"/>
        <v>1.0052122729999999</v>
      </c>
      <c r="P472" s="17">
        <f t="shared" si="193"/>
        <v>0</v>
      </c>
      <c r="Q472" s="14">
        <f t="shared" ca="1" si="194"/>
        <v>75056.731199989998</v>
      </c>
      <c r="R472" s="21">
        <f t="shared" si="198"/>
        <v>0</v>
      </c>
      <c r="S472" s="14">
        <f t="shared" si="195"/>
        <v>0</v>
      </c>
      <c r="T472" s="4" t="str">
        <f t="shared" si="196"/>
        <v>J=</v>
      </c>
      <c r="U472" s="33">
        <f t="shared" si="197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99"/>
        <v>45202</v>
      </c>
      <c r="B473" s="124">
        <f t="shared" ca="1" si="183"/>
        <v>14484402.69119999</v>
      </c>
      <c r="C473" s="7">
        <f t="shared" si="184"/>
        <v>14400000</v>
      </c>
      <c r="D473" s="96">
        <f t="shared" si="201"/>
        <v>45201</v>
      </c>
      <c r="E473" s="94">
        <f ca="1">IF(D473&lt;$B$1,VLOOKUP(D473,[1]DI!$A$4:$B$15000,2,FALSE),0)</f>
        <v>0.1265</v>
      </c>
      <c r="F473" s="14">
        <f t="shared" ca="1" si="185"/>
        <v>1.0004727899999999</v>
      </c>
      <c r="G473" s="14">
        <f ca="1">(TRUNC(PRODUCT($F$12:$F472),16))</f>
        <v>1.2445812385660799</v>
      </c>
      <c r="H473" s="14">
        <f t="shared" ca="1" si="186"/>
        <v>1.2392543539227101</v>
      </c>
      <c r="I473" s="14">
        <f t="shared" ca="1" si="187"/>
        <v>1.00429846</v>
      </c>
      <c r="J473" s="13">
        <f t="shared" si="200"/>
        <v>4.4499999999999998E-2</v>
      </c>
      <c r="K473" s="33">
        <f t="shared" si="188"/>
        <v>45189</v>
      </c>
      <c r="L473" s="2">
        <f t="shared" si="189"/>
        <v>9</v>
      </c>
      <c r="M473" s="17">
        <f t="shared" si="190"/>
        <v>9</v>
      </c>
      <c r="N473" s="12">
        <f t="shared" si="191"/>
        <v>1.001556149</v>
      </c>
      <c r="O473" s="12">
        <f t="shared" ca="1" si="192"/>
        <v>1.0058612979999999</v>
      </c>
      <c r="P473" s="17">
        <f t="shared" si="193"/>
        <v>0</v>
      </c>
      <c r="Q473" s="14">
        <f t="shared" ca="1" si="194"/>
        <v>84402.691199990004</v>
      </c>
      <c r="R473" s="21">
        <f t="shared" si="198"/>
        <v>0</v>
      </c>
      <c r="S473" s="14">
        <f t="shared" si="195"/>
        <v>0</v>
      </c>
      <c r="T473" s="4" t="str">
        <f t="shared" si="196"/>
        <v>J=</v>
      </c>
      <c r="U473" s="33">
        <f t="shared" si="197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99"/>
        <v>45203</v>
      </c>
      <c r="B474" s="124">
        <f t="shared" ca="1" si="183"/>
        <v>14493754.6272</v>
      </c>
      <c r="C474" s="7">
        <f t="shared" si="184"/>
        <v>14400000</v>
      </c>
      <c r="D474" s="96">
        <f t="shared" si="201"/>
        <v>45202</v>
      </c>
      <c r="E474" s="94">
        <f ca="1">IF(D474&lt;$B$1,VLOOKUP(D474,[1]DI!$A$4:$B$15000,2,FALSE),0)</f>
        <v>0.1265</v>
      </c>
      <c r="F474" s="14">
        <f t="shared" ca="1" si="185"/>
        <v>1.0004727899999999</v>
      </c>
      <c r="G474" s="14">
        <f ca="1">(TRUNC(PRODUCT($F$12:$F473),16))</f>
        <v>1.24516966412986</v>
      </c>
      <c r="H474" s="14">
        <f t="shared" ca="1" si="186"/>
        <v>1.2392543539227101</v>
      </c>
      <c r="I474" s="14">
        <f t="shared" ca="1" si="187"/>
        <v>1.00477328</v>
      </c>
      <c r="J474" s="13">
        <f t="shared" si="200"/>
        <v>4.4499999999999998E-2</v>
      </c>
      <c r="K474" s="33">
        <f t="shared" si="188"/>
        <v>45189</v>
      </c>
      <c r="L474" s="2">
        <f t="shared" si="189"/>
        <v>10</v>
      </c>
      <c r="M474" s="17">
        <f t="shared" si="190"/>
        <v>10</v>
      </c>
      <c r="N474" s="12">
        <f t="shared" si="191"/>
        <v>1.0017292040000001</v>
      </c>
      <c r="O474" s="12">
        <f t="shared" ca="1" si="192"/>
        <v>1.006510738</v>
      </c>
      <c r="P474" s="17">
        <f t="shared" si="193"/>
        <v>0</v>
      </c>
      <c r="Q474" s="14">
        <f t="shared" ca="1" si="194"/>
        <v>93754.627200000003</v>
      </c>
      <c r="R474" s="21">
        <f t="shared" si="198"/>
        <v>0</v>
      </c>
      <c r="S474" s="14">
        <f t="shared" si="195"/>
        <v>0</v>
      </c>
      <c r="T474" s="4" t="str">
        <f t="shared" si="196"/>
        <v>J=</v>
      </c>
      <c r="U474" s="33">
        <f t="shared" si="197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99"/>
        <v>45204</v>
      </c>
      <c r="B475" s="124">
        <f t="shared" ca="1" si="183"/>
        <v>14503112.668799991</v>
      </c>
      <c r="C475" s="7">
        <f t="shared" si="184"/>
        <v>14400000</v>
      </c>
      <c r="D475" s="96">
        <f t="shared" si="201"/>
        <v>45203</v>
      </c>
      <c r="E475" s="94">
        <f ca="1">IF(D475&lt;$B$1,VLOOKUP(D475,[1]DI!$A$4:$B$15000,2,FALSE),0)</f>
        <v>0.1265</v>
      </c>
      <c r="F475" s="14">
        <f t="shared" ca="1" si="185"/>
        <v>1.0004727899999999</v>
      </c>
      <c r="G475" s="14">
        <f ca="1">(TRUNC(PRODUCT($F$12:$F474),16))</f>
        <v>1.2457583678953601</v>
      </c>
      <c r="H475" s="14">
        <f t="shared" ca="1" si="186"/>
        <v>1.2392543539227101</v>
      </c>
      <c r="I475" s="14">
        <f t="shared" ca="1" si="187"/>
        <v>1.0052483299999999</v>
      </c>
      <c r="J475" s="13">
        <f t="shared" si="200"/>
        <v>4.4499999999999998E-2</v>
      </c>
      <c r="K475" s="33">
        <f t="shared" si="188"/>
        <v>45189</v>
      </c>
      <c r="L475" s="2">
        <f t="shared" si="189"/>
        <v>11</v>
      </c>
      <c r="M475" s="17">
        <f t="shared" si="190"/>
        <v>11</v>
      </c>
      <c r="N475" s="12">
        <f t="shared" si="191"/>
        <v>1.0019022879999999</v>
      </c>
      <c r="O475" s="12">
        <f t="shared" ca="1" si="192"/>
        <v>1.0071606019999999</v>
      </c>
      <c r="P475" s="17">
        <f t="shared" si="193"/>
        <v>0</v>
      </c>
      <c r="Q475" s="14">
        <f t="shared" ca="1" si="194"/>
        <v>103112.66879999</v>
      </c>
      <c r="R475" s="21">
        <f t="shared" si="198"/>
        <v>0</v>
      </c>
      <c r="S475" s="14">
        <f t="shared" si="195"/>
        <v>0</v>
      </c>
      <c r="T475" s="4" t="str">
        <f t="shared" si="196"/>
        <v>J=</v>
      </c>
      <c r="U475" s="33">
        <f t="shared" si="197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99"/>
        <v>45205</v>
      </c>
      <c r="B476" s="124">
        <f t="shared" ca="1" si="183"/>
        <v>14512476.7008</v>
      </c>
      <c r="C476" s="7">
        <f t="shared" si="184"/>
        <v>14400000</v>
      </c>
      <c r="D476" s="96">
        <f t="shared" si="201"/>
        <v>45204</v>
      </c>
      <c r="E476" s="94">
        <f ca="1">IF(D476&lt;$B$1,VLOOKUP(D476,[1]DI!$A$4:$B$15000,2,FALSE),0)</f>
        <v>0.1265</v>
      </c>
      <c r="F476" s="14">
        <f t="shared" ca="1" si="185"/>
        <v>1.0004727899999999</v>
      </c>
      <c r="G476" s="14">
        <f ca="1">(TRUNC(PRODUCT($F$12:$F475),16))</f>
        <v>1.24634734999412</v>
      </c>
      <c r="H476" s="14">
        <f t="shared" ca="1" si="186"/>
        <v>1.2392543539227101</v>
      </c>
      <c r="I476" s="14">
        <f t="shared" ca="1" si="187"/>
        <v>1.0057236000000001</v>
      </c>
      <c r="J476" s="13">
        <f t="shared" si="200"/>
        <v>4.4499999999999998E-2</v>
      </c>
      <c r="K476" s="33">
        <f t="shared" si="188"/>
        <v>45189</v>
      </c>
      <c r="L476" s="2">
        <f t="shared" si="189"/>
        <v>12</v>
      </c>
      <c r="M476" s="17">
        <f t="shared" si="190"/>
        <v>12</v>
      </c>
      <c r="N476" s="12">
        <f t="shared" si="191"/>
        <v>1.0020754030000001</v>
      </c>
      <c r="O476" s="12">
        <f t="shared" ca="1" si="192"/>
        <v>1.007810882</v>
      </c>
      <c r="P476" s="17">
        <f t="shared" si="193"/>
        <v>0</v>
      </c>
      <c r="Q476" s="14">
        <f t="shared" ca="1" si="194"/>
        <v>112476.70080000001</v>
      </c>
      <c r="R476" s="21">
        <f t="shared" si="198"/>
        <v>0</v>
      </c>
      <c r="S476" s="14">
        <f t="shared" si="195"/>
        <v>0</v>
      </c>
      <c r="T476" s="4" t="str">
        <f t="shared" si="196"/>
        <v>J=</v>
      </c>
      <c r="U476" s="33">
        <f t="shared" si="197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99"/>
        <v>45208</v>
      </c>
      <c r="B477" s="124">
        <f t="shared" ca="1" si="183"/>
        <v>14521846.8528</v>
      </c>
      <c r="C477" s="7">
        <f t="shared" si="184"/>
        <v>14400000</v>
      </c>
      <c r="D477" s="96">
        <f t="shared" si="201"/>
        <v>45205</v>
      </c>
      <c r="E477" s="94">
        <f ca="1">IF(D477&lt;$B$1,VLOOKUP(D477,[1]DI!$A$4:$B$15000,2,FALSE),0)</f>
        <v>0.1265</v>
      </c>
      <c r="F477" s="14">
        <f t="shared" ca="1" si="185"/>
        <v>1.0004727899999999</v>
      </c>
      <c r="G477" s="14">
        <f ca="1">(TRUNC(PRODUCT($F$12:$F476),16))</f>
        <v>1.24693661055772</v>
      </c>
      <c r="H477" s="14">
        <f t="shared" ca="1" si="186"/>
        <v>1.2392543539227101</v>
      </c>
      <c r="I477" s="14">
        <f t="shared" ca="1" si="187"/>
        <v>1.0061990999999999</v>
      </c>
      <c r="J477" s="13">
        <f t="shared" si="200"/>
        <v>4.4499999999999998E-2</v>
      </c>
      <c r="K477" s="33">
        <f t="shared" si="188"/>
        <v>45189</v>
      </c>
      <c r="L477" s="2">
        <f t="shared" si="189"/>
        <v>13</v>
      </c>
      <c r="M477" s="17">
        <f t="shared" si="190"/>
        <v>13</v>
      </c>
      <c r="N477" s="12">
        <f t="shared" si="191"/>
        <v>1.0022485480000001</v>
      </c>
      <c r="O477" s="12">
        <f t="shared" ca="1" si="192"/>
        <v>1.008461587</v>
      </c>
      <c r="P477" s="17">
        <f t="shared" si="193"/>
        <v>0</v>
      </c>
      <c r="Q477" s="14">
        <f t="shared" ca="1" si="194"/>
        <v>121846.85279999999</v>
      </c>
      <c r="R477" s="21">
        <f t="shared" si="198"/>
        <v>0</v>
      </c>
      <c r="S477" s="14">
        <f t="shared" si="195"/>
        <v>0</v>
      </c>
      <c r="T477" s="4" t="str">
        <f t="shared" si="196"/>
        <v>J=</v>
      </c>
      <c r="U477" s="33">
        <f t="shared" si="197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99"/>
        <v>45209</v>
      </c>
      <c r="B478" s="124">
        <f t="shared" ca="1" si="183"/>
        <v>14531222.980799999</v>
      </c>
      <c r="C478" s="7">
        <f t="shared" si="184"/>
        <v>14400000</v>
      </c>
      <c r="D478" s="96">
        <f t="shared" si="201"/>
        <v>45208</v>
      </c>
      <c r="E478" s="94">
        <f ca="1">IF(D478&lt;$B$1,VLOOKUP(D478,[1]DI!$A$4:$B$15000,2,FALSE),0)</f>
        <v>0.1265</v>
      </c>
      <c r="F478" s="14">
        <f t="shared" ca="1" si="185"/>
        <v>1.0004727899999999</v>
      </c>
      <c r="G478" s="14">
        <f ca="1">(TRUNC(PRODUCT($F$12:$F477),16))</f>
        <v>1.24752614971783</v>
      </c>
      <c r="H478" s="14">
        <f t="shared" ca="1" si="186"/>
        <v>1.2392543539227101</v>
      </c>
      <c r="I478" s="14">
        <f t="shared" ca="1" si="187"/>
        <v>1.00667482</v>
      </c>
      <c r="J478" s="13">
        <f t="shared" si="200"/>
        <v>4.4499999999999998E-2</v>
      </c>
      <c r="K478" s="33">
        <f t="shared" si="188"/>
        <v>45189</v>
      </c>
      <c r="L478" s="2">
        <f t="shared" si="189"/>
        <v>14</v>
      </c>
      <c r="M478" s="17">
        <f t="shared" si="190"/>
        <v>14</v>
      </c>
      <c r="N478" s="12">
        <f t="shared" si="191"/>
        <v>1.002421722</v>
      </c>
      <c r="O478" s="12">
        <f t="shared" ca="1" si="192"/>
        <v>1.0091127070000001</v>
      </c>
      <c r="P478" s="17">
        <f t="shared" si="193"/>
        <v>0</v>
      </c>
      <c r="Q478" s="14">
        <f t="shared" ca="1" si="194"/>
        <v>131222.98079999999</v>
      </c>
      <c r="R478" s="21">
        <f t="shared" si="198"/>
        <v>0</v>
      </c>
      <c r="S478" s="14">
        <f t="shared" si="195"/>
        <v>0</v>
      </c>
      <c r="T478" s="4" t="str">
        <f t="shared" si="196"/>
        <v>J=</v>
      </c>
      <c r="U478" s="33">
        <f t="shared" si="197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99"/>
        <v>45210</v>
      </c>
      <c r="B479" s="124">
        <f t="shared" ca="1" si="183"/>
        <v>14540605.099199999</v>
      </c>
      <c r="C479" s="7">
        <f t="shared" si="184"/>
        <v>14400000</v>
      </c>
      <c r="D479" s="96">
        <f t="shared" si="201"/>
        <v>45209</v>
      </c>
      <c r="E479" s="94">
        <f ca="1">IF(D479&lt;$B$1,VLOOKUP(D479,[1]DI!$A$4:$B$15000,2,FALSE),0)</f>
        <v>0.1265</v>
      </c>
      <c r="F479" s="14">
        <f t="shared" ca="1" si="185"/>
        <v>1.0004727899999999</v>
      </c>
      <c r="G479" s="14">
        <f ca="1">(TRUNC(PRODUCT($F$12:$F478),16))</f>
        <v>1.24811596760615</v>
      </c>
      <c r="H479" s="14">
        <f t="shared" ca="1" si="186"/>
        <v>1.2392543539227101</v>
      </c>
      <c r="I479" s="14">
        <f t="shared" ca="1" si="187"/>
        <v>1.00715076</v>
      </c>
      <c r="J479" s="13">
        <f t="shared" si="200"/>
        <v>4.4499999999999998E-2</v>
      </c>
      <c r="K479" s="33">
        <f t="shared" si="188"/>
        <v>45189</v>
      </c>
      <c r="L479" s="2">
        <f t="shared" si="189"/>
        <v>15</v>
      </c>
      <c r="M479" s="17">
        <f t="shared" si="190"/>
        <v>15</v>
      </c>
      <c r="N479" s="12">
        <f t="shared" si="191"/>
        <v>1.0025949270000001</v>
      </c>
      <c r="O479" s="12">
        <f t="shared" ca="1" si="192"/>
        <v>1.009764243</v>
      </c>
      <c r="P479" s="17">
        <f t="shared" si="193"/>
        <v>0</v>
      </c>
      <c r="Q479" s="14">
        <f t="shared" ca="1" si="194"/>
        <v>140605.0992</v>
      </c>
      <c r="R479" s="21">
        <f t="shared" si="198"/>
        <v>0</v>
      </c>
      <c r="S479" s="14">
        <f t="shared" si="195"/>
        <v>0</v>
      </c>
      <c r="T479" s="4" t="str">
        <f t="shared" si="196"/>
        <v>J=</v>
      </c>
      <c r="U479" s="33">
        <f t="shared" si="197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99"/>
        <v>45212</v>
      </c>
      <c r="B480" s="124">
        <f t="shared" ca="1" si="183"/>
        <v>14549993.3376</v>
      </c>
      <c r="C480" s="7">
        <f t="shared" si="184"/>
        <v>14400000</v>
      </c>
      <c r="D480" s="96">
        <f t="shared" si="201"/>
        <v>45210</v>
      </c>
      <c r="E480" s="94">
        <f ca="1">IF(D480&lt;$B$1,VLOOKUP(D480,[1]DI!$A$4:$B$15000,2,FALSE),0)</f>
        <v>0.1265</v>
      </c>
      <c r="F480" s="14">
        <f t="shared" ca="1" si="185"/>
        <v>1.0004727899999999</v>
      </c>
      <c r="G480" s="14">
        <f ca="1">(TRUNC(PRODUCT($F$12:$F479),16))</f>
        <v>1.2487060643544801</v>
      </c>
      <c r="H480" s="14">
        <f t="shared" ca="1" si="186"/>
        <v>1.2392543539227101</v>
      </c>
      <c r="I480" s="14">
        <f t="shared" ca="1" si="187"/>
        <v>1.00762693</v>
      </c>
      <c r="J480" s="13">
        <f t="shared" si="200"/>
        <v>4.4499999999999998E-2</v>
      </c>
      <c r="K480" s="33">
        <f t="shared" si="188"/>
        <v>45189</v>
      </c>
      <c r="L480" s="2">
        <f t="shared" si="189"/>
        <v>16</v>
      </c>
      <c r="M480" s="17">
        <f t="shared" si="190"/>
        <v>16</v>
      </c>
      <c r="N480" s="12">
        <f t="shared" si="191"/>
        <v>1.0027681610000001</v>
      </c>
      <c r="O480" s="12">
        <f t="shared" ca="1" si="192"/>
        <v>1.010416204</v>
      </c>
      <c r="P480" s="17">
        <f t="shared" si="193"/>
        <v>0</v>
      </c>
      <c r="Q480" s="14">
        <f t="shared" ca="1" si="194"/>
        <v>149993.3376</v>
      </c>
      <c r="R480" s="21">
        <f t="shared" si="198"/>
        <v>0</v>
      </c>
      <c r="S480" s="14">
        <f t="shared" si="195"/>
        <v>0</v>
      </c>
      <c r="T480" s="4" t="str">
        <f t="shared" si="196"/>
        <v>J=</v>
      </c>
      <c r="U480" s="33">
        <f t="shared" si="197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99"/>
        <v>45215</v>
      </c>
      <c r="B481" s="124">
        <f t="shared" ca="1" si="183"/>
        <v>14559387.696</v>
      </c>
      <c r="C481" s="7">
        <f t="shared" si="184"/>
        <v>14400000</v>
      </c>
      <c r="D481" s="96">
        <f t="shared" si="201"/>
        <v>45212</v>
      </c>
      <c r="E481" s="94">
        <f ca="1">IF(D481&lt;$B$1,VLOOKUP(D481,[1]DI!$A$4:$B$15000,2,FALSE),0)</f>
        <v>0.1265</v>
      </c>
      <c r="F481" s="14">
        <f t="shared" ca="1" si="185"/>
        <v>1.0004727899999999</v>
      </c>
      <c r="G481" s="14">
        <f ca="1">(TRUNC(PRODUCT($F$12:$F480),16))</f>
        <v>1.24929644009464</v>
      </c>
      <c r="H481" s="14">
        <f t="shared" ca="1" si="186"/>
        <v>1.2392543539227101</v>
      </c>
      <c r="I481" s="14">
        <f t="shared" ca="1" si="187"/>
        <v>1.00810333</v>
      </c>
      <c r="J481" s="13">
        <f t="shared" si="200"/>
        <v>4.4499999999999998E-2</v>
      </c>
      <c r="K481" s="33">
        <f t="shared" si="188"/>
        <v>45189</v>
      </c>
      <c r="L481" s="2">
        <f t="shared" si="189"/>
        <v>17</v>
      </c>
      <c r="M481" s="17">
        <f t="shared" si="190"/>
        <v>17</v>
      </c>
      <c r="N481" s="12">
        <f t="shared" si="191"/>
        <v>1.0029414249999999</v>
      </c>
      <c r="O481" s="12">
        <f t="shared" ca="1" si="192"/>
        <v>1.01106859</v>
      </c>
      <c r="P481" s="17">
        <f t="shared" si="193"/>
        <v>0</v>
      </c>
      <c r="Q481" s="14">
        <f t="shared" ca="1" si="194"/>
        <v>159387.696</v>
      </c>
      <c r="R481" s="21">
        <f t="shared" si="198"/>
        <v>0</v>
      </c>
      <c r="S481" s="14">
        <f t="shared" si="195"/>
        <v>0</v>
      </c>
      <c r="T481" s="4" t="str">
        <f t="shared" si="196"/>
        <v>J=</v>
      </c>
      <c r="U481" s="33">
        <f t="shared" si="197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99"/>
        <v>45216</v>
      </c>
      <c r="B482" s="124">
        <f t="shared" ca="1" si="183"/>
        <v>14568788.0592</v>
      </c>
      <c r="C482" s="7">
        <f t="shared" si="184"/>
        <v>14400000</v>
      </c>
      <c r="D482" s="96">
        <f t="shared" si="201"/>
        <v>45215</v>
      </c>
      <c r="E482" s="94">
        <f ca="1">IF(D482&lt;$B$1,VLOOKUP(D482,[1]DI!$A$4:$B$15000,2,FALSE),0)</f>
        <v>0.1265</v>
      </c>
      <c r="F482" s="14">
        <f t="shared" ca="1" si="185"/>
        <v>1.0004727899999999</v>
      </c>
      <c r="G482" s="14">
        <f ca="1">(TRUNC(PRODUCT($F$12:$F481),16))</f>
        <v>1.2498870949585601</v>
      </c>
      <c r="H482" s="14">
        <f t="shared" ca="1" si="186"/>
        <v>1.2392543539227101</v>
      </c>
      <c r="I482" s="14">
        <f t="shared" ca="1" si="187"/>
        <v>1.0085799499999999</v>
      </c>
      <c r="J482" s="13">
        <f t="shared" si="200"/>
        <v>4.4499999999999998E-2</v>
      </c>
      <c r="K482" s="33">
        <f t="shared" si="188"/>
        <v>45189</v>
      </c>
      <c r="L482" s="2">
        <f t="shared" si="189"/>
        <v>18</v>
      </c>
      <c r="M482" s="17">
        <f t="shared" si="190"/>
        <v>18</v>
      </c>
      <c r="N482" s="12">
        <f t="shared" si="191"/>
        <v>1.003114719</v>
      </c>
      <c r="O482" s="12">
        <f t="shared" ca="1" si="192"/>
        <v>1.011721393</v>
      </c>
      <c r="P482" s="17">
        <f t="shared" si="193"/>
        <v>0</v>
      </c>
      <c r="Q482" s="14">
        <f t="shared" ca="1" si="194"/>
        <v>168788.05919999999</v>
      </c>
      <c r="R482" s="21">
        <f t="shared" si="198"/>
        <v>0</v>
      </c>
      <c r="S482" s="14">
        <f t="shared" si="195"/>
        <v>0</v>
      </c>
      <c r="T482" s="4" t="str">
        <f t="shared" si="196"/>
        <v>J=</v>
      </c>
      <c r="U482" s="33">
        <f t="shared" si="197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99"/>
        <v>45217</v>
      </c>
      <c r="B483" s="124">
        <f t="shared" ca="1" si="183"/>
        <v>14578194.571199991</v>
      </c>
      <c r="C483" s="7">
        <f t="shared" si="184"/>
        <v>14400000</v>
      </c>
      <c r="D483" s="96">
        <f t="shared" si="201"/>
        <v>45216</v>
      </c>
      <c r="E483" s="94">
        <f ca="1">IF(D483&lt;$B$1,VLOOKUP(D483,[1]DI!$A$4:$B$15000,2,FALSE),0)</f>
        <v>0.1265</v>
      </c>
      <c r="F483" s="14">
        <f t="shared" ca="1" si="185"/>
        <v>1.0004727899999999</v>
      </c>
      <c r="G483" s="14">
        <f ca="1">(TRUNC(PRODUCT($F$12:$F482),16))</f>
        <v>1.2504780290781801</v>
      </c>
      <c r="H483" s="14">
        <f t="shared" ca="1" si="186"/>
        <v>1.2392543539227101</v>
      </c>
      <c r="I483" s="14">
        <f t="shared" ca="1" si="187"/>
        <v>1.0090568</v>
      </c>
      <c r="J483" s="13">
        <f t="shared" si="200"/>
        <v>4.4499999999999998E-2</v>
      </c>
      <c r="K483" s="33">
        <f t="shared" si="188"/>
        <v>45189</v>
      </c>
      <c r="L483" s="2">
        <f t="shared" si="189"/>
        <v>19</v>
      </c>
      <c r="M483" s="17">
        <f t="shared" si="190"/>
        <v>19</v>
      </c>
      <c r="N483" s="12">
        <f t="shared" si="191"/>
        <v>1.003288044</v>
      </c>
      <c r="O483" s="12">
        <f t="shared" ca="1" si="192"/>
        <v>1.0123746229999999</v>
      </c>
      <c r="P483" s="17">
        <f t="shared" si="193"/>
        <v>0</v>
      </c>
      <c r="Q483" s="14">
        <f t="shared" ca="1" si="194"/>
        <v>178194.57119998999</v>
      </c>
      <c r="R483" s="21">
        <f t="shared" si="198"/>
        <v>0</v>
      </c>
      <c r="S483" s="14">
        <f t="shared" si="195"/>
        <v>0</v>
      </c>
      <c r="T483" s="4" t="str">
        <f t="shared" si="196"/>
        <v>J=</v>
      </c>
      <c r="U483" s="33">
        <f t="shared" si="197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99"/>
        <v>45218</v>
      </c>
      <c r="B484" s="124">
        <f t="shared" ca="1" si="183"/>
        <v>14587607.0736</v>
      </c>
      <c r="C484" s="7">
        <f t="shared" si="184"/>
        <v>14400000</v>
      </c>
      <c r="D484" s="96">
        <f t="shared" si="201"/>
        <v>45217</v>
      </c>
      <c r="E484" s="94">
        <f ca="1">IF(D484&lt;$B$1,VLOOKUP(D484,[1]DI!$A$4:$B$15000,2,FALSE),0)</f>
        <v>0.1265</v>
      </c>
      <c r="F484" s="14">
        <f t="shared" ca="1" si="185"/>
        <v>1.0004727899999999</v>
      </c>
      <c r="G484" s="14">
        <f ca="1">(TRUNC(PRODUCT($F$12:$F483),16))</f>
        <v>1.2510692425855501</v>
      </c>
      <c r="H484" s="14">
        <f t="shared" ca="1" si="186"/>
        <v>1.2392543539227101</v>
      </c>
      <c r="I484" s="14">
        <f t="shared" ca="1" si="187"/>
        <v>1.0095338700000001</v>
      </c>
      <c r="J484" s="13">
        <f t="shared" si="200"/>
        <v>4.4499999999999998E-2</v>
      </c>
      <c r="K484" s="33">
        <f t="shared" si="188"/>
        <v>45189</v>
      </c>
      <c r="L484" s="2">
        <f t="shared" si="189"/>
        <v>20</v>
      </c>
      <c r="M484" s="17">
        <f t="shared" si="190"/>
        <v>20</v>
      </c>
      <c r="N484" s="12">
        <f t="shared" si="191"/>
        <v>1.003461398</v>
      </c>
      <c r="O484" s="12">
        <f t="shared" ca="1" si="192"/>
        <v>1.0130282690000001</v>
      </c>
      <c r="P484" s="17">
        <f t="shared" si="193"/>
        <v>0</v>
      </c>
      <c r="Q484" s="14">
        <f t="shared" ca="1" si="194"/>
        <v>187607.0736</v>
      </c>
      <c r="R484" s="21">
        <f t="shared" si="198"/>
        <v>0</v>
      </c>
      <c r="S484" s="14">
        <f t="shared" si="195"/>
        <v>0</v>
      </c>
      <c r="T484" s="4" t="str">
        <f t="shared" si="196"/>
        <v>J=</v>
      </c>
      <c r="U484" s="33">
        <f t="shared" si="197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99"/>
        <v>45219</v>
      </c>
      <c r="B485" s="124">
        <f t="shared" ca="1" si="183"/>
        <v>14597025.695999989</v>
      </c>
      <c r="C485" s="7">
        <f t="shared" si="184"/>
        <v>14400000</v>
      </c>
      <c r="D485" s="96">
        <f t="shared" si="201"/>
        <v>45218</v>
      </c>
      <c r="E485" s="94">
        <f ca="1">IF(D485&lt;$B$1,VLOOKUP(D485,[1]DI!$A$4:$B$15000,2,FALSE),0)</f>
        <v>0.1265</v>
      </c>
      <c r="F485" s="14">
        <f t="shared" ca="1" si="185"/>
        <v>1.0004727899999999</v>
      </c>
      <c r="G485" s="14">
        <f ca="1">(TRUNC(PRODUCT($F$12:$F484),16))</f>
        <v>1.25166073561275</v>
      </c>
      <c r="H485" s="14">
        <f t="shared" ca="1" si="186"/>
        <v>1.2392543539227101</v>
      </c>
      <c r="I485" s="14">
        <f t="shared" ca="1" si="187"/>
        <v>1.0100111700000001</v>
      </c>
      <c r="J485" s="13">
        <f t="shared" si="200"/>
        <v>4.4499999999999998E-2</v>
      </c>
      <c r="K485" s="33">
        <f t="shared" si="188"/>
        <v>45189</v>
      </c>
      <c r="L485" s="2">
        <f t="shared" si="189"/>
        <v>21</v>
      </c>
      <c r="M485" s="17">
        <f t="shared" si="190"/>
        <v>21</v>
      </c>
      <c r="N485" s="12">
        <f t="shared" si="191"/>
        <v>1.003634782</v>
      </c>
      <c r="O485" s="12">
        <f t="shared" ca="1" si="192"/>
        <v>1.0136823399999999</v>
      </c>
      <c r="P485" s="17">
        <f t="shared" si="193"/>
        <v>23</v>
      </c>
      <c r="Q485" s="14">
        <f t="shared" ca="1" si="194"/>
        <v>197025.69599999001</v>
      </c>
      <c r="R485" s="21">
        <f t="shared" si="198"/>
        <v>0</v>
      </c>
      <c r="S485" s="14">
        <f t="shared" si="195"/>
        <v>0</v>
      </c>
      <c r="T485" s="4" t="str">
        <f t="shared" si="196"/>
        <v>J=</v>
      </c>
      <c r="U485" s="33">
        <f t="shared" si="197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99"/>
        <v>45222</v>
      </c>
      <c r="B486" s="124">
        <f t="shared" ca="1" si="183"/>
        <v>14409297.475199999</v>
      </c>
      <c r="C486" s="7">
        <f t="shared" si="184"/>
        <v>14400000</v>
      </c>
      <c r="D486" s="96">
        <f t="shared" si="201"/>
        <v>45219</v>
      </c>
      <c r="E486" s="94">
        <f ca="1">IF(D486&lt;$B$1,VLOOKUP(D486,[1]DI!$A$4:$B$15000,2,FALSE),0)</f>
        <v>0.1265</v>
      </c>
      <c r="F486" s="14">
        <f t="shared" ca="1" si="185"/>
        <v>1.0004727899999999</v>
      </c>
      <c r="G486" s="14">
        <f ca="1">(TRUNC(PRODUCT($F$12:$F485),16))</f>
        <v>1.25225250829194</v>
      </c>
      <c r="H486" s="14">
        <f t="shared" ca="1" si="186"/>
        <v>1.25166073561275</v>
      </c>
      <c r="I486" s="14">
        <f t="shared" ca="1" si="187"/>
        <v>1.0004727899999999</v>
      </c>
      <c r="J486" s="13">
        <f t="shared" si="200"/>
        <v>4.4499999999999998E-2</v>
      </c>
      <c r="K486" s="33">
        <f t="shared" si="188"/>
        <v>45219</v>
      </c>
      <c r="L486" s="2">
        <f t="shared" si="189"/>
        <v>1</v>
      </c>
      <c r="M486" s="17">
        <f t="shared" si="190"/>
        <v>1</v>
      </c>
      <c r="N486" s="12">
        <f t="shared" si="191"/>
        <v>1.000172786</v>
      </c>
      <c r="O486" s="12">
        <f t="shared" ca="1" si="192"/>
        <v>1.000645658</v>
      </c>
      <c r="P486" s="17">
        <f t="shared" si="193"/>
        <v>0</v>
      </c>
      <c r="Q486" s="14">
        <f t="shared" ca="1" si="194"/>
        <v>9297.4752000000008</v>
      </c>
      <c r="R486" s="21">
        <f t="shared" si="198"/>
        <v>0</v>
      </c>
      <c r="S486" s="14">
        <f t="shared" si="195"/>
        <v>0</v>
      </c>
      <c r="T486" s="4" t="str">
        <f t="shared" si="196"/>
        <v>A+J=</v>
      </c>
      <c r="U486" s="33">
        <f t="shared" si="197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99"/>
        <v>45223</v>
      </c>
      <c r="B487" s="124">
        <f t="shared" ca="1" si="183"/>
        <v>14418600.897600001</v>
      </c>
      <c r="C487" s="7">
        <f t="shared" si="184"/>
        <v>14400000</v>
      </c>
      <c r="D487" s="96">
        <f t="shared" si="201"/>
        <v>45222</v>
      </c>
      <c r="E487" s="94">
        <f ca="1">IF(D487&lt;$B$1,VLOOKUP(D487,[1]DI!$A$4:$B$15000,2,FALSE),0)</f>
        <v>0.1265</v>
      </c>
      <c r="F487" s="14">
        <f t="shared" ca="1" si="185"/>
        <v>1.0004727899999999</v>
      </c>
      <c r="G487" s="14">
        <f ca="1">(TRUNC(PRODUCT($F$12:$F486),16))</f>
        <v>1.25284456075534</v>
      </c>
      <c r="H487" s="14">
        <f t="shared" ca="1" si="186"/>
        <v>1.25166073561275</v>
      </c>
      <c r="I487" s="14">
        <f t="shared" ca="1" si="187"/>
        <v>1.0009458</v>
      </c>
      <c r="J487" s="13">
        <f t="shared" si="200"/>
        <v>4.4499999999999998E-2</v>
      </c>
      <c r="K487" s="33">
        <f t="shared" si="188"/>
        <v>45219</v>
      </c>
      <c r="L487" s="2">
        <f t="shared" si="189"/>
        <v>2</v>
      </c>
      <c r="M487" s="17">
        <f t="shared" si="190"/>
        <v>2</v>
      </c>
      <c r="N487" s="12">
        <f t="shared" si="191"/>
        <v>1.0003456019999999</v>
      </c>
      <c r="O487" s="12">
        <f t="shared" ca="1" si="192"/>
        <v>1.0012917290000001</v>
      </c>
      <c r="P487" s="17">
        <f t="shared" si="193"/>
        <v>0</v>
      </c>
      <c r="Q487" s="14">
        <f t="shared" ca="1" si="194"/>
        <v>18600.8976</v>
      </c>
      <c r="R487" s="21">
        <f t="shared" si="198"/>
        <v>0</v>
      </c>
      <c r="S487" s="14">
        <f t="shared" si="195"/>
        <v>0</v>
      </c>
      <c r="T487" s="4" t="str">
        <f t="shared" si="196"/>
        <v>A+J=</v>
      </c>
      <c r="U487" s="33">
        <f t="shared" si="197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99"/>
        <v>45224</v>
      </c>
      <c r="B488" s="124">
        <f t="shared" ca="1" si="183"/>
        <v>14427910.4112</v>
      </c>
      <c r="C488" s="7">
        <f t="shared" si="184"/>
        <v>14400000</v>
      </c>
      <c r="D488" s="96">
        <f t="shared" si="201"/>
        <v>45223</v>
      </c>
      <c r="E488" s="94">
        <f ca="1">IF(D488&lt;$B$1,VLOOKUP(D488,[1]DI!$A$4:$B$15000,2,FALSE),0)</f>
        <v>0.1265</v>
      </c>
      <c r="F488" s="14">
        <f t="shared" ca="1" si="185"/>
        <v>1.0004727899999999</v>
      </c>
      <c r="G488" s="14">
        <f ca="1">(TRUNC(PRODUCT($F$12:$F487),16))</f>
        <v>1.25343689313522</v>
      </c>
      <c r="H488" s="14">
        <f t="shared" ca="1" si="186"/>
        <v>1.25166073561275</v>
      </c>
      <c r="I488" s="14">
        <f t="shared" ca="1" si="187"/>
        <v>1.00141904</v>
      </c>
      <c r="J488" s="13">
        <f t="shared" si="200"/>
        <v>4.4499999999999998E-2</v>
      </c>
      <c r="K488" s="33">
        <f t="shared" si="188"/>
        <v>45219</v>
      </c>
      <c r="L488" s="2">
        <f t="shared" si="189"/>
        <v>3</v>
      </c>
      <c r="M488" s="17">
        <f t="shared" si="190"/>
        <v>3</v>
      </c>
      <c r="N488" s="12">
        <f t="shared" si="191"/>
        <v>1.0005184469999999</v>
      </c>
      <c r="O488" s="12">
        <f t="shared" ca="1" si="192"/>
        <v>1.001938223</v>
      </c>
      <c r="P488" s="17">
        <f t="shared" si="193"/>
        <v>0</v>
      </c>
      <c r="Q488" s="14">
        <f t="shared" ca="1" si="194"/>
        <v>27910.411199999999</v>
      </c>
      <c r="R488" s="21">
        <f t="shared" si="198"/>
        <v>0</v>
      </c>
      <c r="S488" s="14">
        <f t="shared" si="195"/>
        <v>0</v>
      </c>
      <c r="T488" s="4" t="str">
        <f t="shared" si="196"/>
        <v>A+J=</v>
      </c>
      <c r="U488" s="33">
        <f t="shared" si="197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99"/>
        <v>45225</v>
      </c>
      <c r="B489" s="124">
        <f t="shared" ca="1" si="183"/>
        <v>14437225.886399999</v>
      </c>
      <c r="C489" s="7">
        <f t="shared" si="184"/>
        <v>14400000</v>
      </c>
      <c r="D489" s="96">
        <f t="shared" si="201"/>
        <v>45224</v>
      </c>
      <c r="E489" s="94">
        <f ca="1">IF(D489&lt;$B$1,VLOOKUP(D489,[1]DI!$A$4:$B$15000,2,FALSE),0)</f>
        <v>0.1265</v>
      </c>
      <c r="F489" s="14">
        <f t="shared" ca="1" si="185"/>
        <v>1.0004727899999999</v>
      </c>
      <c r="G489" s="14">
        <f ca="1">(TRUNC(PRODUCT($F$12:$F488),16))</f>
        <v>1.2540295055639199</v>
      </c>
      <c r="H489" s="14">
        <f t="shared" ca="1" si="186"/>
        <v>1.25166073561275</v>
      </c>
      <c r="I489" s="14">
        <f t="shared" ca="1" si="187"/>
        <v>1.0018925000000001</v>
      </c>
      <c r="J489" s="13">
        <f t="shared" si="200"/>
        <v>4.4499999999999998E-2</v>
      </c>
      <c r="K489" s="33">
        <f t="shared" si="188"/>
        <v>45219</v>
      </c>
      <c r="L489" s="2">
        <f t="shared" si="189"/>
        <v>4</v>
      </c>
      <c r="M489" s="17">
        <f t="shared" si="190"/>
        <v>4</v>
      </c>
      <c r="N489" s="12">
        <f t="shared" si="191"/>
        <v>1.0006913230000001</v>
      </c>
      <c r="O489" s="12">
        <f t="shared" ca="1" si="192"/>
        <v>1.002585131</v>
      </c>
      <c r="P489" s="17">
        <f t="shared" si="193"/>
        <v>0</v>
      </c>
      <c r="Q489" s="14">
        <f t="shared" ca="1" si="194"/>
        <v>37225.886400000003</v>
      </c>
      <c r="R489" s="21">
        <f t="shared" si="198"/>
        <v>0</v>
      </c>
      <c r="S489" s="14">
        <f t="shared" si="195"/>
        <v>0</v>
      </c>
      <c r="T489" s="4" t="str">
        <f t="shared" si="196"/>
        <v>A+J=</v>
      </c>
      <c r="U489" s="33">
        <f t="shared" si="197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99"/>
        <v>45226</v>
      </c>
      <c r="B490" s="124">
        <f t="shared" ca="1" si="183"/>
        <v>14446547.4672</v>
      </c>
      <c r="C490" s="7">
        <f t="shared" si="184"/>
        <v>14400000</v>
      </c>
      <c r="D490" s="96">
        <f t="shared" si="201"/>
        <v>45225</v>
      </c>
      <c r="E490" s="94">
        <f ca="1">IF(D490&lt;$B$1,VLOOKUP(D490,[1]DI!$A$4:$B$15000,2,FALSE),0)</f>
        <v>0.1265</v>
      </c>
      <c r="F490" s="14">
        <f t="shared" ca="1" si="185"/>
        <v>1.0004727899999999</v>
      </c>
      <c r="G490" s="14">
        <f ca="1">(TRUNC(PRODUCT($F$12:$F489),16))</f>
        <v>1.25462239817386</v>
      </c>
      <c r="H490" s="14">
        <f t="shared" ca="1" si="186"/>
        <v>1.25166073561275</v>
      </c>
      <c r="I490" s="14">
        <f t="shared" ca="1" si="187"/>
        <v>1.00236619</v>
      </c>
      <c r="J490" s="13">
        <f t="shared" si="200"/>
        <v>4.4499999999999998E-2</v>
      </c>
      <c r="K490" s="33">
        <f t="shared" si="188"/>
        <v>45219</v>
      </c>
      <c r="L490" s="2">
        <f t="shared" si="189"/>
        <v>5</v>
      </c>
      <c r="M490" s="17">
        <f t="shared" si="190"/>
        <v>5</v>
      </c>
      <c r="N490" s="12">
        <f t="shared" si="191"/>
        <v>1.000864228</v>
      </c>
      <c r="O490" s="12">
        <f t="shared" ca="1" si="192"/>
        <v>1.003232463</v>
      </c>
      <c r="P490" s="17">
        <f t="shared" si="193"/>
        <v>0</v>
      </c>
      <c r="Q490" s="14">
        <f t="shared" ca="1" si="194"/>
        <v>46547.467199999999</v>
      </c>
      <c r="R490" s="21">
        <f t="shared" si="198"/>
        <v>0</v>
      </c>
      <c r="S490" s="14">
        <f t="shared" si="195"/>
        <v>0</v>
      </c>
      <c r="T490" s="4" t="str">
        <f t="shared" si="196"/>
        <v>A+J=</v>
      </c>
      <c r="U490" s="33">
        <f t="shared" si="197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99"/>
        <v>45229</v>
      </c>
      <c r="B491" s="124">
        <f t="shared" ca="1" si="183"/>
        <v>14455875.023999991</v>
      </c>
      <c r="C491" s="7">
        <f t="shared" si="184"/>
        <v>14400000</v>
      </c>
      <c r="D491" s="96">
        <f t="shared" si="201"/>
        <v>45226</v>
      </c>
      <c r="E491" s="94">
        <f ca="1">IF(D491&lt;$B$1,VLOOKUP(D491,[1]DI!$A$4:$B$15000,2,FALSE),0)</f>
        <v>0.1265</v>
      </c>
      <c r="F491" s="14">
        <f t="shared" ca="1" si="185"/>
        <v>1.0004727899999999</v>
      </c>
      <c r="G491" s="14">
        <f ca="1">(TRUNC(PRODUCT($F$12:$F490),16))</f>
        <v>1.2552155710974899</v>
      </c>
      <c r="H491" s="14">
        <f t="shared" ca="1" si="186"/>
        <v>1.25166073561275</v>
      </c>
      <c r="I491" s="14">
        <f t="shared" ca="1" si="187"/>
        <v>1.0028401</v>
      </c>
      <c r="J491" s="13">
        <f t="shared" si="200"/>
        <v>4.4499999999999998E-2</v>
      </c>
      <c r="K491" s="33">
        <f t="shared" si="188"/>
        <v>45219</v>
      </c>
      <c r="L491" s="2">
        <f t="shared" si="189"/>
        <v>6</v>
      </c>
      <c r="M491" s="17">
        <f t="shared" si="190"/>
        <v>6</v>
      </c>
      <c r="N491" s="12">
        <f t="shared" si="191"/>
        <v>1.001037164</v>
      </c>
      <c r="O491" s="12">
        <f t="shared" ca="1" si="192"/>
        <v>1.0038802099999999</v>
      </c>
      <c r="P491" s="17">
        <f t="shared" si="193"/>
        <v>0</v>
      </c>
      <c r="Q491" s="14">
        <f t="shared" ca="1" si="194"/>
        <v>55875.02399999</v>
      </c>
      <c r="R491" s="21">
        <f t="shared" si="198"/>
        <v>0</v>
      </c>
      <c r="S491" s="14">
        <f t="shared" si="195"/>
        <v>0</v>
      </c>
      <c r="T491" s="4" t="str">
        <f t="shared" si="196"/>
        <v>A+J=</v>
      </c>
      <c r="U491" s="33">
        <f t="shared" si="197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99"/>
        <v>45230</v>
      </c>
      <c r="B492" s="124">
        <f t="shared" ca="1" si="183"/>
        <v>14465208.528000001</v>
      </c>
      <c r="C492" s="7">
        <f t="shared" si="184"/>
        <v>14400000</v>
      </c>
      <c r="D492" s="96">
        <f t="shared" si="201"/>
        <v>45229</v>
      </c>
      <c r="E492" s="94">
        <f ca="1">IF(D492&lt;$B$1,VLOOKUP(D492,[1]DI!$A$4:$B$15000,2,FALSE),0)</f>
        <v>0.1265</v>
      </c>
      <c r="F492" s="14">
        <f t="shared" ca="1" si="185"/>
        <v>1.0004727899999999</v>
      </c>
      <c r="G492" s="14">
        <f ca="1">(TRUNC(PRODUCT($F$12:$F491),16))</f>
        <v>1.2558090244673501</v>
      </c>
      <c r="H492" s="14">
        <f t="shared" ca="1" si="186"/>
        <v>1.25166073561275</v>
      </c>
      <c r="I492" s="14">
        <f t="shared" ca="1" si="187"/>
        <v>1.00331423</v>
      </c>
      <c r="J492" s="13">
        <f t="shared" si="200"/>
        <v>4.4499999999999998E-2</v>
      </c>
      <c r="K492" s="33">
        <f t="shared" si="188"/>
        <v>45219</v>
      </c>
      <c r="L492" s="2">
        <f t="shared" si="189"/>
        <v>7</v>
      </c>
      <c r="M492" s="17">
        <f t="shared" si="190"/>
        <v>7</v>
      </c>
      <c r="N492" s="12">
        <f t="shared" si="191"/>
        <v>1.0012101289999999</v>
      </c>
      <c r="O492" s="12">
        <f t="shared" ca="1" si="192"/>
        <v>1.0045283700000001</v>
      </c>
      <c r="P492" s="17">
        <f t="shared" si="193"/>
        <v>0</v>
      </c>
      <c r="Q492" s="14">
        <f t="shared" ca="1" si="194"/>
        <v>65208.527999999998</v>
      </c>
      <c r="R492" s="21">
        <f t="shared" si="198"/>
        <v>0</v>
      </c>
      <c r="S492" s="14">
        <f t="shared" si="195"/>
        <v>0</v>
      </c>
      <c r="T492" s="4" t="str">
        <f t="shared" si="196"/>
        <v>A+J=</v>
      </c>
      <c r="U492" s="33">
        <f t="shared" si="197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99"/>
        <v>45231</v>
      </c>
      <c r="B493" s="124">
        <f t="shared" ca="1" si="183"/>
        <v>14474547.9936</v>
      </c>
      <c r="C493" s="7">
        <f t="shared" si="184"/>
        <v>14400000</v>
      </c>
      <c r="D493" s="96">
        <f t="shared" si="201"/>
        <v>45230</v>
      </c>
      <c r="E493" s="94">
        <f ca="1">IF(D493&lt;$B$1,VLOOKUP(D493,[1]DI!$A$4:$B$15000,2,FALSE),0)</f>
        <v>0.1265</v>
      </c>
      <c r="F493" s="14">
        <f t="shared" ca="1" si="185"/>
        <v>1.0004727899999999</v>
      </c>
      <c r="G493" s="14">
        <f ca="1">(TRUNC(PRODUCT($F$12:$F492),16))</f>
        <v>1.25640275841603</v>
      </c>
      <c r="H493" s="14">
        <f t="shared" ca="1" si="186"/>
        <v>1.25166073561275</v>
      </c>
      <c r="I493" s="14">
        <f t="shared" ca="1" si="187"/>
        <v>1.0037885799999999</v>
      </c>
      <c r="J493" s="13">
        <f t="shared" si="200"/>
        <v>4.4499999999999998E-2</v>
      </c>
      <c r="K493" s="33">
        <f t="shared" si="188"/>
        <v>45219</v>
      </c>
      <c r="L493" s="2">
        <f t="shared" si="189"/>
        <v>8</v>
      </c>
      <c r="M493" s="17">
        <f t="shared" si="190"/>
        <v>8</v>
      </c>
      <c r="N493" s="12">
        <f t="shared" si="191"/>
        <v>1.001383124</v>
      </c>
      <c r="O493" s="12">
        <f t="shared" ca="1" si="192"/>
        <v>1.005176944</v>
      </c>
      <c r="P493" s="17">
        <f t="shared" si="193"/>
        <v>0</v>
      </c>
      <c r="Q493" s="14">
        <f t="shared" ca="1" si="194"/>
        <v>74547.993600000002</v>
      </c>
      <c r="R493" s="21">
        <f t="shared" si="198"/>
        <v>0</v>
      </c>
      <c r="S493" s="14">
        <f t="shared" si="195"/>
        <v>0</v>
      </c>
      <c r="T493" s="4" t="str">
        <f t="shared" si="196"/>
        <v>A+J=</v>
      </c>
      <c r="U493" s="33">
        <f t="shared" si="197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99"/>
        <v>45233</v>
      </c>
      <c r="B494" s="124">
        <f t="shared" ca="1" si="183"/>
        <v>14483893.72319999</v>
      </c>
      <c r="C494" s="7">
        <f t="shared" si="184"/>
        <v>14400000</v>
      </c>
      <c r="D494" s="96">
        <f t="shared" si="201"/>
        <v>45231</v>
      </c>
      <c r="E494" s="94">
        <f ca="1">IF(D494&lt;$B$1,VLOOKUP(D494,[1]DI!$A$4:$B$15000,2,FALSE),0)</f>
        <v>0.1265</v>
      </c>
      <c r="F494" s="14">
        <f t="shared" ca="1" si="185"/>
        <v>1.0004727899999999</v>
      </c>
      <c r="G494" s="14">
        <f ca="1">(TRUNC(PRODUCT($F$12:$F493),16))</f>
        <v>1.25699677307618</v>
      </c>
      <c r="H494" s="14">
        <f t="shared" ca="1" si="186"/>
        <v>1.25166073561275</v>
      </c>
      <c r="I494" s="14">
        <f t="shared" ca="1" si="187"/>
        <v>1.00426317</v>
      </c>
      <c r="J494" s="13">
        <f t="shared" si="200"/>
        <v>4.4499999999999998E-2</v>
      </c>
      <c r="K494" s="33">
        <f t="shared" si="188"/>
        <v>45219</v>
      </c>
      <c r="L494" s="2">
        <f t="shared" si="189"/>
        <v>9</v>
      </c>
      <c r="M494" s="17">
        <f t="shared" si="190"/>
        <v>9</v>
      </c>
      <c r="N494" s="12">
        <f t="shared" si="191"/>
        <v>1.001556149</v>
      </c>
      <c r="O494" s="12">
        <f t="shared" ca="1" si="192"/>
        <v>1.005825953</v>
      </c>
      <c r="P494" s="17">
        <f t="shared" si="193"/>
        <v>0</v>
      </c>
      <c r="Q494" s="14">
        <f t="shared" ca="1" si="194"/>
        <v>83893.723199989996</v>
      </c>
      <c r="R494" s="21">
        <f t="shared" si="198"/>
        <v>0</v>
      </c>
      <c r="S494" s="14">
        <f t="shared" si="195"/>
        <v>0</v>
      </c>
      <c r="T494" s="4" t="str">
        <f t="shared" si="196"/>
        <v>A+J=</v>
      </c>
      <c r="U494" s="33">
        <f t="shared" si="197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99"/>
        <v>45236</v>
      </c>
      <c r="B495" s="124">
        <f t="shared" ca="1" si="183"/>
        <v>14493245.284799989</v>
      </c>
      <c r="C495" s="7">
        <f t="shared" si="184"/>
        <v>14400000</v>
      </c>
      <c r="D495" s="96">
        <f t="shared" si="201"/>
        <v>45233</v>
      </c>
      <c r="E495" s="94">
        <f ca="1">IF(D495&lt;$B$1,VLOOKUP(D495,[1]DI!$A$4:$B$15000,2,FALSE),0)</f>
        <v>0.1215</v>
      </c>
      <c r="F495" s="14">
        <f t="shared" ca="1" si="185"/>
        <v>1.00045513</v>
      </c>
      <c r="G495" s="14">
        <f ca="1">(TRUNC(PRODUCT($F$12:$F494),16))</f>
        <v>1.2575910685805201</v>
      </c>
      <c r="H495" s="14">
        <f t="shared" ca="1" si="186"/>
        <v>1.25166073561275</v>
      </c>
      <c r="I495" s="14">
        <f t="shared" ca="1" si="187"/>
        <v>1.0047379700000001</v>
      </c>
      <c r="J495" s="13">
        <f t="shared" si="200"/>
        <v>4.4499999999999998E-2</v>
      </c>
      <c r="K495" s="33">
        <f t="shared" si="188"/>
        <v>45219</v>
      </c>
      <c r="L495" s="2">
        <f t="shared" si="189"/>
        <v>10</v>
      </c>
      <c r="M495" s="17">
        <f t="shared" si="190"/>
        <v>10</v>
      </c>
      <c r="N495" s="12">
        <f t="shared" si="191"/>
        <v>1.0017292040000001</v>
      </c>
      <c r="O495" s="12">
        <f t="shared" ca="1" si="192"/>
        <v>1.006475367</v>
      </c>
      <c r="P495" s="17">
        <f t="shared" si="193"/>
        <v>0</v>
      </c>
      <c r="Q495" s="14">
        <f t="shared" ca="1" si="194"/>
        <v>93245.284799989997</v>
      </c>
      <c r="R495" s="21">
        <f t="shared" si="198"/>
        <v>0</v>
      </c>
      <c r="S495" s="14">
        <f t="shared" si="195"/>
        <v>0</v>
      </c>
      <c r="T495" s="4" t="str">
        <f t="shared" si="196"/>
        <v>A+J=</v>
      </c>
      <c r="U495" s="33">
        <f t="shared" si="197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99"/>
        <v>45237</v>
      </c>
      <c r="B496" s="124">
        <f t="shared" ca="1" si="183"/>
        <v>14502347.0064</v>
      </c>
      <c r="C496" s="7">
        <f t="shared" si="184"/>
        <v>14400000</v>
      </c>
      <c r="D496" s="96">
        <f t="shared" si="201"/>
        <v>45236</v>
      </c>
      <c r="E496" s="94">
        <f ca="1">IF(D496&lt;$B$1,VLOOKUP(D496,[1]DI!$A$4:$B$15000,2,FALSE),0)</f>
        <v>0.1215</v>
      </c>
      <c r="F496" s="14">
        <f t="shared" ca="1" si="185"/>
        <v>1.00045513</v>
      </c>
      <c r="G496" s="14">
        <f ca="1">(TRUNC(PRODUCT($F$12:$F495),16))</f>
        <v>1.2581634360035601</v>
      </c>
      <c r="H496" s="14">
        <f t="shared" ca="1" si="186"/>
        <v>1.25166073561275</v>
      </c>
      <c r="I496" s="14">
        <f t="shared" ca="1" si="187"/>
        <v>1.00519526</v>
      </c>
      <c r="J496" s="13">
        <f t="shared" si="200"/>
        <v>4.4499999999999998E-2</v>
      </c>
      <c r="K496" s="33">
        <f t="shared" si="188"/>
        <v>45219</v>
      </c>
      <c r="L496" s="2">
        <f t="shared" si="189"/>
        <v>11</v>
      </c>
      <c r="M496" s="17">
        <f t="shared" si="190"/>
        <v>11</v>
      </c>
      <c r="N496" s="12">
        <f t="shared" si="191"/>
        <v>1.0019022879999999</v>
      </c>
      <c r="O496" s="12">
        <f t="shared" ca="1" si="192"/>
        <v>1.0071074310000001</v>
      </c>
      <c r="P496" s="17">
        <f t="shared" si="193"/>
        <v>0</v>
      </c>
      <c r="Q496" s="14">
        <f t="shared" ca="1" si="194"/>
        <v>102347.0064</v>
      </c>
      <c r="R496" s="21">
        <f t="shared" si="198"/>
        <v>0</v>
      </c>
      <c r="S496" s="14">
        <f t="shared" si="195"/>
        <v>0</v>
      </c>
      <c r="T496" s="4" t="str">
        <f t="shared" si="196"/>
        <v>A+J=</v>
      </c>
      <c r="U496" s="33">
        <f t="shared" si="197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99"/>
        <v>45238</v>
      </c>
      <c r="B497" s="124">
        <f t="shared" ca="1" si="183"/>
        <v>14511454.343999989</v>
      </c>
      <c r="C497" s="7">
        <f t="shared" si="184"/>
        <v>14400000</v>
      </c>
      <c r="D497" s="96">
        <f t="shared" si="201"/>
        <v>45237</v>
      </c>
      <c r="E497" s="94">
        <f ca="1">IF(D497&lt;$B$1,VLOOKUP(D497,[1]DI!$A$4:$B$15000,2,FALSE),0)</f>
        <v>0.1215</v>
      </c>
      <c r="F497" s="14">
        <f t="shared" ca="1" si="185"/>
        <v>1.00045513</v>
      </c>
      <c r="G497" s="14">
        <f ca="1">(TRUNC(PRODUCT($F$12:$F496),16))</f>
        <v>1.2587360639281899</v>
      </c>
      <c r="H497" s="14">
        <f t="shared" ca="1" si="186"/>
        <v>1.25166073561275</v>
      </c>
      <c r="I497" s="14">
        <f t="shared" ca="1" si="187"/>
        <v>1.0056527500000001</v>
      </c>
      <c r="J497" s="13">
        <f t="shared" si="200"/>
        <v>4.4499999999999998E-2</v>
      </c>
      <c r="K497" s="33">
        <f t="shared" si="188"/>
        <v>45219</v>
      </c>
      <c r="L497" s="2">
        <f t="shared" si="189"/>
        <v>12</v>
      </c>
      <c r="M497" s="17">
        <f t="shared" si="190"/>
        <v>12</v>
      </c>
      <c r="N497" s="12">
        <f t="shared" si="191"/>
        <v>1.0020754030000001</v>
      </c>
      <c r="O497" s="12">
        <f t="shared" ca="1" si="192"/>
        <v>1.0077398849999999</v>
      </c>
      <c r="P497" s="17">
        <f t="shared" si="193"/>
        <v>0</v>
      </c>
      <c r="Q497" s="14">
        <f t="shared" ca="1" si="194"/>
        <v>111454.34399999</v>
      </c>
      <c r="R497" s="21">
        <f t="shared" si="198"/>
        <v>0</v>
      </c>
      <c r="S497" s="14">
        <f t="shared" si="195"/>
        <v>0</v>
      </c>
      <c r="T497" s="4" t="str">
        <f t="shared" si="196"/>
        <v>A+J=</v>
      </c>
      <c r="U497" s="33">
        <f t="shared" si="197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99"/>
        <v>45239</v>
      </c>
      <c r="B498" s="124">
        <f t="shared" ca="1" si="183"/>
        <v>14520567.5712</v>
      </c>
      <c r="C498" s="7">
        <f t="shared" si="184"/>
        <v>14400000</v>
      </c>
      <c r="D498" s="96">
        <f t="shared" si="201"/>
        <v>45238</v>
      </c>
      <c r="E498" s="94">
        <f ca="1">IF(D498&lt;$B$1,VLOOKUP(D498,[1]DI!$A$4:$B$15000,2,FALSE),0)</f>
        <v>0.1215</v>
      </c>
      <c r="F498" s="14">
        <f t="shared" ca="1" si="185"/>
        <v>1.00045513</v>
      </c>
      <c r="G498" s="14">
        <f ca="1">(TRUNC(PRODUCT($F$12:$F497),16))</f>
        <v>1.2593089524729699</v>
      </c>
      <c r="H498" s="14">
        <f t="shared" ca="1" si="186"/>
        <v>1.25166073561275</v>
      </c>
      <c r="I498" s="14">
        <f t="shared" ca="1" si="187"/>
        <v>1.0061104599999999</v>
      </c>
      <c r="J498" s="13">
        <f t="shared" si="200"/>
        <v>4.4499999999999998E-2</v>
      </c>
      <c r="K498" s="33">
        <f t="shared" si="188"/>
        <v>45219</v>
      </c>
      <c r="L498" s="2">
        <f t="shared" si="189"/>
        <v>13</v>
      </c>
      <c r="M498" s="17">
        <f t="shared" si="190"/>
        <v>13</v>
      </c>
      <c r="N498" s="12">
        <f t="shared" si="191"/>
        <v>1.0022485480000001</v>
      </c>
      <c r="O498" s="12">
        <f t="shared" ca="1" si="192"/>
        <v>1.008372748</v>
      </c>
      <c r="P498" s="17">
        <f t="shared" si="193"/>
        <v>0</v>
      </c>
      <c r="Q498" s="14">
        <f t="shared" ca="1" si="194"/>
        <v>120567.57120000001</v>
      </c>
      <c r="R498" s="21">
        <f t="shared" si="198"/>
        <v>0</v>
      </c>
      <c r="S498" s="14">
        <f t="shared" si="195"/>
        <v>0</v>
      </c>
      <c r="T498" s="4" t="str">
        <f t="shared" si="196"/>
        <v>A+J=</v>
      </c>
      <c r="U498" s="33">
        <f t="shared" si="197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99"/>
        <v>45240</v>
      </c>
      <c r="B499" s="124">
        <f t="shared" ca="1" si="183"/>
        <v>14529686.385600001</v>
      </c>
      <c r="C499" s="7">
        <f t="shared" si="184"/>
        <v>14400000</v>
      </c>
      <c r="D499" s="96">
        <f t="shared" si="201"/>
        <v>45239</v>
      </c>
      <c r="E499" s="94">
        <f ca="1">IF(D499&lt;$B$1,VLOOKUP(D499,[1]DI!$A$4:$B$15000,2,FALSE),0)</f>
        <v>0.1215</v>
      </c>
      <c r="F499" s="14">
        <f t="shared" ca="1" si="185"/>
        <v>1.00045513</v>
      </c>
      <c r="G499" s="14">
        <f ca="1">(TRUNC(PRODUCT($F$12:$F498),16))</f>
        <v>1.2598821017565101</v>
      </c>
      <c r="H499" s="14">
        <f t="shared" ca="1" si="186"/>
        <v>1.25166073561275</v>
      </c>
      <c r="I499" s="14">
        <f t="shared" ca="1" si="187"/>
        <v>1.0065683700000001</v>
      </c>
      <c r="J499" s="13">
        <f t="shared" si="200"/>
        <v>4.4499999999999998E-2</v>
      </c>
      <c r="K499" s="33">
        <f t="shared" si="188"/>
        <v>45219</v>
      </c>
      <c r="L499" s="2">
        <f t="shared" si="189"/>
        <v>14</v>
      </c>
      <c r="M499" s="17">
        <f t="shared" si="190"/>
        <v>14</v>
      </c>
      <c r="N499" s="12">
        <f t="shared" si="191"/>
        <v>1.002421722</v>
      </c>
      <c r="O499" s="12">
        <f t="shared" ca="1" si="192"/>
        <v>1.009005999</v>
      </c>
      <c r="P499" s="17">
        <f t="shared" si="193"/>
        <v>0</v>
      </c>
      <c r="Q499" s="14">
        <f t="shared" ca="1" si="194"/>
        <v>129686.38559999999</v>
      </c>
      <c r="R499" s="21">
        <f t="shared" si="198"/>
        <v>0</v>
      </c>
      <c r="S499" s="14">
        <f t="shared" si="195"/>
        <v>0</v>
      </c>
      <c r="T499" s="4" t="str">
        <f t="shared" si="196"/>
        <v>A+J=</v>
      </c>
      <c r="U499" s="33">
        <f t="shared" si="197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99"/>
        <v>45243</v>
      </c>
      <c r="B500" s="124">
        <f t="shared" ca="1" si="183"/>
        <v>14538810.960000001</v>
      </c>
      <c r="C500" s="7">
        <f t="shared" si="184"/>
        <v>14400000</v>
      </c>
      <c r="D500" s="96">
        <f t="shared" si="201"/>
        <v>45240</v>
      </c>
      <c r="E500" s="94">
        <f ca="1">IF(D500&lt;$B$1,VLOOKUP(D500,[1]DI!$A$4:$B$15000,2,FALSE),0)</f>
        <v>0.1215</v>
      </c>
      <c r="F500" s="14">
        <f t="shared" ca="1" si="185"/>
        <v>1.00045513</v>
      </c>
      <c r="G500" s="14">
        <f ca="1">(TRUNC(PRODUCT($F$12:$F499),16))</f>
        <v>1.2604555118974801</v>
      </c>
      <c r="H500" s="14">
        <f t="shared" ca="1" si="186"/>
        <v>1.25166073561275</v>
      </c>
      <c r="I500" s="14">
        <f t="shared" ca="1" si="187"/>
        <v>1.0070264900000001</v>
      </c>
      <c r="J500" s="13">
        <f t="shared" si="200"/>
        <v>4.4499999999999998E-2</v>
      </c>
      <c r="K500" s="33">
        <f t="shared" si="188"/>
        <v>45219</v>
      </c>
      <c r="L500" s="2">
        <f t="shared" si="189"/>
        <v>15</v>
      </c>
      <c r="M500" s="17">
        <f t="shared" si="190"/>
        <v>15</v>
      </c>
      <c r="N500" s="12">
        <f t="shared" si="191"/>
        <v>1.0025949270000001</v>
      </c>
      <c r="O500" s="12">
        <f t="shared" ca="1" si="192"/>
        <v>1.00963965</v>
      </c>
      <c r="P500" s="17">
        <f t="shared" si="193"/>
        <v>0</v>
      </c>
      <c r="Q500" s="14">
        <f t="shared" ca="1" si="194"/>
        <v>138810.96</v>
      </c>
      <c r="R500" s="21">
        <f t="shared" si="198"/>
        <v>0</v>
      </c>
      <c r="S500" s="14">
        <f t="shared" si="195"/>
        <v>0</v>
      </c>
      <c r="T500" s="4" t="str">
        <f t="shared" si="196"/>
        <v>A+J=</v>
      </c>
      <c r="U500" s="33">
        <f t="shared" si="197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99"/>
        <v>45244</v>
      </c>
      <c r="B501" s="124">
        <f t="shared" ca="1" si="183"/>
        <v>14547941.136</v>
      </c>
      <c r="C501" s="7">
        <f t="shared" si="184"/>
        <v>14400000</v>
      </c>
      <c r="D501" s="96">
        <f t="shared" si="201"/>
        <v>45243</v>
      </c>
      <c r="E501" s="94">
        <f ca="1">IF(D501&lt;$B$1,VLOOKUP(D501,[1]DI!$A$4:$B$15000,2,FALSE),0)</f>
        <v>0.1215</v>
      </c>
      <c r="F501" s="14">
        <f t="shared" ca="1" si="185"/>
        <v>1.00045513</v>
      </c>
      <c r="G501" s="14">
        <f ca="1">(TRUNC(PRODUCT($F$12:$F500),16))</f>
        <v>1.2610291830146101</v>
      </c>
      <c r="H501" s="14">
        <f t="shared" ca="1" si="186"/>
        <v>1.25166073561275</v>
      </c>
      <c r="I501" s="14">
        <f t="shared" ca="1" si="187"/>
        <v>1.00748481</v>
      </c>
      <c r="J501" s="13">
        <f t="shared" si="200"/>
        <v>4.4499999999999998E-2</v>
      </c>
      <c r="K501" s="33">
        <f t="shared" si="188"/>
        <v>45219</v>
      </c>
      <c r="L501" s="2">
        <f t="shared" si="189"/>
        <v>16</v>
      </c>
      <c r="M501" s="17">
        <f t="shared" si="190"/>
        <v>16</v>
      </c>
      <c r="N501" s="12">
        <f t="shared" si="191"/>
        <v>1.0027681610000001</v>
      </c>
      <c r="O501" s="12">
        <f t="shared" ca="1" si="192"/>
        <v>1.01027369</v>
      </c>
      <c r="P501" s="17">
        <f t="shared" si="193"/>
        <v>0</v>
      </c>
      <c r="Q501" s="14">
        <f t="shared" ca="1" si="194"/>
        <v>147941.136</v>
      </c>
      <c r="R501" s="21">
        <f t="shared" si="198"/>
        <v>0</v>
      </c>
      <c r="S501" s="14">
        <f t="shared" si="195"/>
        <v>0</v>
      </c>
      <c r="T501" s="4" t="str">
        <f t="shared" si="196"/>
        <v>A+J=</v>
      </c>
      <c r="U501" s="33">
        <f t="shared" si="197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99"/>
        <v>45246</v>
      </c>
      <c r="B502" s="124">
        <f t="shared" ca="1" si="183"/>
        <v>14557077.215999991</v>
      </c>
      <c r="C502" s="7">
        <f t="shared" si="184"/>
        <v>14400000</v>
      </c>
      <c r="D502" s="96">
        <f t="shared" si="201"/>
        <v>45244</v>
      </c>
      <c r="E502" s="94">
        <f ca="1">IF(D502&lt;$B$1,VLOOKUP(D502,[1]DI!$A$4:$B$15000,2,FALSE),0)</f>
        <v>0.1215</v>
      </c>
      <c r="F502" s="14">
        <f t="shared" ca="1" si="185"/>
        <v>1.00045513</v>
      </c>
      <c r="G502" s="14">
        <f ca="1">(TRUNC(PRODUCT($F$12:$F501),16))</f>
        <v>1.26160311522667</v>
      </c>
      <c r="H502" s="14">
        <f t="shared" ca="1" si="186"/>
        <v>1.25166073561275</v>
      </c>
      <c r="I502" s="14">
        <f t="shared" ca="1" si="187"/>
        <v>1.0079433499999999</v>
      </c>
      <c r="J502" s="13">
        <f t="shared" si="200"/>
        <v>4.4499999999999998E-2</v>
      </c>
      <c r="K502" s="33">
        <f t="shared" si="188"/>
        <v>45219</v>
      </c>
      <c r="L502" s="2">
        <f t="shared" si="189"/>
        <v>17</v>
      </c>
      <c r="M502" s="17">
        <f t="shared" si="190"/>
        <v>17</v>
      </c>
      <c r="N502" s="12">
        <f t="shared" si="191"/>
        <v>1.0029414249999999</v>
      </c>
      <c r="O502" s="12">
        <f t="shared" ca="1" si="192"/>
        <v>1.01090814</v>
      </c>
      <c r="P502" s="17">
        <f t="shared" si="193"/>
        <v>0</v>
      </c>
      <c r="Q502" s="14">
        <f t="shared" ca="1" si="194"/>
        <v>157077.21599999</v>
      </c>
      <c r="R502" s="21">
        <f t="shared" si="198"/>
        <v>0</v>
      </c>
      <c r="S502" s="14">
        <f t="shared" si="195"/>
        <v>0</v>
      </c>
      <c r="T502" s="4" t="str">
        <f t="shared" si="196"/>
        <v>A+J=</v>
      </c>
      <c r="U502" s="33">
        <f t="shared" si="197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99"/>
        <v>45247</v>
      </c>
      <c r="B503" s="124">
        <f t="shared" ca="1" si="183"/>
        <v>14566219.0416</v>
      </c>
      <c r="C503" s="7">
        <f t="shared" si="184"/>
        <v>14400000</v>
      </c>
      <c r="D503" s="96">
        <f t="shared" si="201"/>
        <v>45246</v>
      </c>
      <c r="E503" s="94">
        <f ca="1">IF(D503&lt;$B$1,VLOOKUP(D503,[1]DI!$A$4:$B$15000,2,FALSE),0)</f>
        <v>0.1215</v>
      </c>
      <c r="F503" s="14">
        <f t="shared" ca="1" si="185"/>
        <v>1.00045513</v>
      </c>
      <c r="G503" s="14">
        <f ca="1">(TRUNC(PRODUCT($F$12:$F502),16))</f>
        <v>1.2621773086525101</v>
      </c>
      <c r="H503" s="14">
        <f t="shared" ca="1" si="186"/>
        <v>1.25166073561275</v>
      </c>
      <c r="I503" s="14">
        <f t="shared" ca="1" si="187"/>
        <v>1.0084021000000001</v>
      </c>
      <c r="J503" s="13">
        <f t="shared" si="200"/>
        <v>4.4499999999999998E-2</v>
      </c>
      <c r="K503" s="33">
        <f t="shared" si="188"/>
        <v>45219</v>
      </c>
      <c r="L503" s="2">
        <f t="shared" si="189"/>
        <v>18</v>
      </c>
      <c r="M503" s="17">
        <f t="shared" si="190"/>
        <v>18</v>
      </c>
      <c r="N503" s="12">
        <f t="shared" si="191"/>
        <v>1.003114719</v>
      </c>
      <c r="O503" s="12">
        <f t="shared" ca="1" si="192"/>
        <v>1.0115429890000001</v>
      </c>
      <c r="P503" s="17">
        <f t="shared" si="193"/>
        <v>0</v>
      </c>
      <c r="Q503" s="14">
        <f t="shared" ca="1" si="194"/>
        <v>166219.0416</v>
      </c>
      <c r="R503" s="21">
        <f t="shared" si="198"/>
        <v>0</v>
      </c>
      <c r="S503" s="14">
        <f t="shared" si="195"/>
        <v>0</v>
      </c>
      <c r="T503" s="4" t="str">
        <f t="shared" si="196"/>
        <v>A+J=</v>
      </c>
      <c r="U503" s="33">
        <f t="shared" si="197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99"/>
        <v>45250</v>
      </c>
      <c r="B504" s="124">
        <f t="shared" ca="1" si="183"/>
        <v>14575366.511999991</v>
      </c>
      <c r="C504" s="7">
        <f t="shared" si="184"/>
        <v>14400000</v>
      </c>
      <c r="D504" s="96">
        <f t="shared" si="201"/>
        <v>45247</v>
      </c>
      <c r="E504" s="94">
        <f ca="1">IF(D504&lt;$B$1,VLOOKUP(D504,[1]DI!$A$4:$B$15000,2,FALSE),0)</f>
        <v>0.1215</v>
      </c>
      <c r="F504" s="14">
        <f t="shared" ca="1" si="185"/>
        <v>1.00045513</v>
      </c>
      <c r="G504" s="14">
        <f ca="1">(TRUNC(PRODUCT($F$12:$F503),16))</f>
        <v>1.2627517634109899</v>
      </c>
      <c r="H504" s="14">
        <f t="shared" ca="1" si="186"/>
        <v>1.25166073561275</v>
      </c>
      <c r="I504" s="14">
        <f t="shared" ca="1" si="187"/>
        <v>1.0088610499999999</v>
      </c>
      <c r="J504" s="13">
        <f t="shared" si="200"/>
        <v>4.4499999999999998E-2</v>
      </c>
      <c r="K504" s="33">
        <f t="shared" si="188"/>
        <v>45219</v>
      </c>
      <c r="L504" s="2">
        <f t="shared" si="189"/>
        <v>19</v>
      </c>
      <c r="M504" s="17">
        <f t="shared" si="190"/>
        <v>19</v>
      </c>
      <c r="N504" s="12">
        <f t="shared" si="191"/>
        <v>1.003288044</v>
      </c>
      <c r="O504" s="12">
        <f t="shared" ca="1" si="192"/>
        <v>1.01217823</v>
      </c>
      <c r="P504" s="17">
        <f t="shared" si="193"/>
        <v>24</v>
      </c>
      <c r="Q504" s="14">
        <f t="shared" ca="1" si="194"/>
        <v>175366.51199999001</v>
      </c>
      <c r="R504" s="21">
        <f t="shared" si="198"/>
        <v>0.25</v>
      </c>
      <c r="S504" s="14">
        <f t="shared" si="195"/>
        <v>3600000</v>
      </c>
      <c r="T504" s="4" t="str">
        <f t="shared" si="196"/>
        <v>A+J=</v>
      </c>
      <c r="U504" s="33">
        <f t="shared" si="197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99"/>
        <v>45251</v>
      </c>
      <c r="B505" s="124">
        <f t="shared" ca="1" si="183"/>
        <v>10806782.346000001</v>
      </c>
      <c r="C505" s="7">
        <f t="shared" si="184"/>
        <v>10800000</v>
      </c>
      <c r="D505" s="96">
        <f t="shared" si="201"/>
        <v>45250</v>
      </c>
      <c r="E505" s="94">
        <f ca="1">IF(D505&lt;$B$1,VLOOKUP(D505,[1]DI!$A$4:$B$15000,2,FALSE),0)</f>
        <v>0.1215</v>
      </c>
      <c r="F505" s="14">
        <f t="shared" ca="1" si="185"/>
        <v>1.00045513</v>
      </c>
      <c r="G505" s="14">
        <f ca="1">(TRUNC(PRODUCT($F$12:$F504),16))</f>
        <v>1.2633264796210799</v>
      </c>
      <c r="H505" s="14">
        <f t="shared" ca="1" si="186"/>
        <v>1.2627517634109899</v>
      </c>
      <c r="I505" s="14">
        <f t="shared" ca="1" si="187"/>
        <v>1.00045513</v>
      </c>
      <c r="J505" s="13">
        <f t="shared" si="200"/>
        <v>4.4499999999999998E-2</v>
      </c>
      <c r="K505" s="33">
        <f t="shared" si="188"/>
        <v>45250</v>
      </c>
      <c r="L505" s="2">
        <f t="shared" si="189"/>
        <v>1</v>
      </c>
      <c r="M505" s="17">
        <f t="shared" si="190"/>
        <v>1</v>
      </c>
      <c r="N505" s="12">
        <f t="shared" si="191"/>
        <v>1.000172786</v>
      </c>
      <c r="O505" s="12">
        <f t="shared" ca="1" si="192"/>
        <v>1.0006279950000001</v>
      </c>
      <c r="P505" s="17">
        <f t="shared" si="193"/>
        <v>0</v>
      </c>
      <c r="Q505" s="14">
        <f t="shared" ca="1" si="194"/>
        <v>6782.3459999999995</v>
      </c>
      <c r="R505" s="21">
        <f t="shared" si="198"/>
        <v>0</v>
      </c>
      <c r="S505" s="14">
        <f t="shared" si="195"/>
        <v>0</v>
      </c>
      <c r="T505" s="4" t="str">
        <f t="shared" si="196"/>
        <v>J=</v>
      </c>
      <c r="U505" s="33">
        <f t="shared" si="197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99"/>
        <v>45252</v>
      </c>
      <c r="B506" s="124">
        <f t="shared" ca="1" si="183"/>
        <v>10813568.97959999</v>
      </c>
      <c r="C506" s="7">
        <f t="shared" si="184"/>
        <v>10800000</v>
      </c>
      <c r="D506" s="96">
        <f t="shared" si="201"/>
        <v>45251</v>
      </c>
      <c r="E506" s="94">
        <f ca="1">IF(D506&lt;$B$1,VLOOKUP(D506,[1]DI!$A$4:$B$15000,2,FALSE),0)</f>
        <v>0.1215</v>
      </c>
      <c r="F506" s="14">
        <f t="shared" ca="1" si="185"/>
        <v>1.00045513</v>
      </c>
      <c r="G506" s="14">
        <f ca="1">(TRUNC(PRODUCT($F$12:$F505),16))</f>
        <v>1.26390145740175</v>
      </c>
      <c r="H506" s="14">
        <f t="shared" ca="1" si="186"/>
        <v>1.2627517634109899</v>
      </c>
      <c r="I506" s="14">
        <f t="shared" ca="1" si="187"/>
        <v>1.00091047</v>
      </c>
      <c r="J506" s="13">
        <f t="shared" si="200"/>
        <v>4.4499999999999998E-2</v>
      </c>
      <c r="K506" s="33">
        <f t="shared" si="188"/>
        <v>45250</v>
      </c>
      <c r="L506" s="2">
        <f t="shared" si="189"/>
        <v>2</v>
      </c>
      <c r="M506" s="17">
        <f t="shared" si="190"/>
        <v>2</v>
      </c>
      <c r="N506" s="12">
        <f t="shared" si="191"/>
        <v>1.0003456019999999</v>
      </c>
      <c r="O506" s="12">
        <f t="shared" ca="1" si="192"/>
        <v>1.001256387</v>
      </c>
      <c r="P506" s="17">
        <f t="shared" si="193"/>
        <v>0</v>
      </c>
      <c r="Q506" s="14">
        <f t="shared" ca="1" si="194"/>
        <v>13568.97959999</v>
      </c>
      <c r="R506" s="21">
        <f t="shared" si="198"/>
        <v>0</v>
      </c>
      <c r="S506" s="14">
        <f t="shared" si="195"/>
        <v>0</v>
      </c>
      <c r="T506" s="4" t="str">
        <f t="shared" si="196"/>
        <v>J=</v>
      </c>
      <c r="U506" s="33">
        <f t="shared" si="197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99"/>
        <v>45253</v>
      </c>
      <c r="B507" s="124">
        <f t="shared" ca="1" si="183"/>
        <v>10820359.782</v>
      </c>
      <c r="C507" s="7">
        <f t="shared" si="184"/>
        <v>10800000</v>
      </c>
      <c r="D507" s="96">
        <f t="shared" si="201"/>
        <v>45252</v>
      </c>
      <c r="E507" s="94">
        <f ca="1">IF(D507&lt;$B$1,VLOOKUP(D507,[1]DI!$A$4:$B$15000,2,FALSE),0)</f>
        <v>0.1215</v>
      </c>
      <c r="F507" s="14">
        <f t="shared" ca="1" si="185"/>
        <v>1.00045513</v>
      </c>
      <c r="G507" s="14">
        <f ca="1">(TRUNC(PRODUCT($F$12:$F506),16))</f>
        <v>1.26447669687205</v>
      </c>
      <c r="H507" s="14">
        <f t="shared" ca="1" si="186"/>
        <v>1.2627517634109899</v>
      </c>
      <c r="I507" s="14">
        <f t="shared" ca="1" si="187"/>
        <v>1.0013660099999999</v>
      </c>
      <c r="J507" s="13">
        <f t="shared" si="200"/>
        <v>4.4499999999999998E-2</v>
      </c>
      <c r="K507" s="33">
        <f t="shared" si="188"/>
        <v>45250</v>
      </c>
      <c r="L507" s="2">
        <f t="shared" si="189"/>
        <v>3</v>
      </c>
      <c r="M507" s="17">
        <f t="shared" si="190"/>
        <v>3</v>
      </c>
      <c r="N507" s="12">
        <f t="shared" si="191"/>
        <v>1.0005184469999999</v>
      </c>
      <c r="O507" s="12">
        <f t="shared" ca="1" si="192"/>
        <v>1.001885165</v>
      </c>
      <c r="P507" s="17">
        <f t="shared" si="193"/>
        <v>0</v>
      </c>
      <c r="Q507" s="14">
        <f t="shared" ca="1" si="194"/>
        <v>20359.781999999999</v>
      </c>
      <c r="R507" s="21">
        <f t="shared" si="198"/>
        <v>0</v>
      </c>
      <c r="S507" s="14">
        <f t="shared" si="195"/>
        <v>0</v>
      </c>
      <c r="T507" s="4" t="str">
        <f t="shared" si="196"/>
        <v>J=</v>
      </c>
      <c r="U507" s="33">
        <f t="shared" si="197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99"/>
        <v>45254</v>
      </c>
      <c r="B508" s="124">
        <f t="shared" ca="1" si="183"/>
        <v>10827154.8936</v>
      </c>
      <c r="C508" s="7">
        <f t="shared" si="184"/>
        <v>10800000</v>
      </c>
      <c r="D508" s="96">
        <f t="shared" si="201"/>
        <v>45253</v>
      </c>
      <c r="E508" s="94">
        <f ca="1">IF(D508&lt;$B$1,VLOOKUP(D508,[1]DI!$A$4:$B$15000,2,FALSE),0)</f>
        <v>0.1215</v>
      </c>
      <c r="F508" s="14">
        <f t="shared" ca="1" si="185"/>
        <v>1.00045513</v>
      </c>
      <c r="G508" s="14">
        <f ca="1">(TRUNC(PRODUCT($F$12:$F507),16))</f>
        <v>1.2650521981511</v>
      </c>
      <c r="H508" s="14">
        <f t="shared" ca="1" si="186"/>
        <v>1.2627517634109899</v>
      </c>
      <c r="I508" s="14">
        <f t="shared" ca="1" si="187"/>
        <v>1.0018217599999999</v>
      </c>
      <c r="J508" s="13">
        <f t="shared" si="200"/>
        <v>4.4499999999999998E-2</v>
      </c>
      <c r="K508" s="33">
        <f t="shared" si="188"/>
        <v>45250</v>
      </c>
      <c r="L508" s="2">
        <f t="shared" si="189"/>
        <v>4</v>
      </c>
      <c r="M508" s="17">
        <f t="shared" si="190"/>
        <v>4</v>
      </c>
      <c r="N508" s="12">
        <f t="shared" si="191"/>
        <v>1.0006913230000001</v>
      </c>
      <c r="O508" s="12">
        <f t="shared" ca="1" si="192"/>
        <v>1.002514342</v>
      </c>
      <c r="P508" s="17">
        <f t="shared" si="193"/>
        <v>0</v>
      </c>
      <c r="Q508" s="14">
        <f t="shared" ca="1" si="194"/>
        <v>27154.893599999999</v>
      </c>
      <c r="R508" s="21">
        <f t="shared" si="198"/>
        <v>0</v>
      </c>
      <c r="S508" s="14">
        <f t="shared" si="195"/>
        <v>0</v>
      </c>
      <c r="T508" s="4" t="str">
        <f t="shared" si="196"/>
        <v>J=</v>
      </c>
      <c r="U508" s="33">
        <f t="shared" si="197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99"/>
        <v>45257</v>
      </c>
      <c r="B509" s="124">
        <f t="shared" ca="1" si="183"/>
        <v>10833954.292799991</v>
      </c>
      <c r="C509" s="7">
        <f t="shared" si="184"/>
        <v>10800000</v>
      </c>
      <c r="D509" s="96">
        <f t="shared" si="201"/>
        <v>45254</v>
      </c>
      <c r="E509" s="94">
        <f ca="1">IF(D509&lt;$B$1,VLOOKUP(D509,[1]DI!$A$4:$B$15000,2,FALSE),0)</f>
        <v>0.1215</v>
      </c>
      <c r="F509" s="14">
        <f t="shared" ca="1" si="185"/>
        <v>1.00045513</v>
      </c>
      <c r="G509" s="14">
        <f ca="1">(TRUNC(PRODUCT($F$12:$F508),16))</f>
        <v>1.2656279613580399</v>
      </c>
      <c r="H509" s="14">
        <f t="shared" ca="1" si="186"/>
        <v>1.2627517634109899</v>
      </c>
      <c r="I509" s="14">
        <f t="shared" ca="1" si="187"/>
        <v>1.0022777199999999</v>
      </c>
      <c r="J509" s="13">
        <f t="shared" si="200"/>
        <v>4.4499999999999998E-2</v>
      </c>
      <c r="K509" s="33">
        <f t="shared" si="188"/>
        <v>45250</v>
      </c>
      <c r="L509" s="2">
        <f t="shared" si="189"/>
        <v>5</v>
      </c>
      <c r="M509" s="17">
        <f t="shared" si="190"/>
        <v>5</v>
      </c>
      <c r="N509" s="12">
        <f t="shared" si="191"/>
        <v>1.000864228</v>
      </c>
      <c r="O509" s="12">
        <f t="shared" ca="1" si="192"/>
        <v>1.003143916</v>
      </c>
      <c r="P509" s="17">
        <f t="shared" si="193"/>
        <v>0</v>
      </c>
      <c r="Q509" s="14">
        <f t="shared" ca="1" si="194"/>
        <v>33954.292799989998</v>
      </c>
      <c r="R509" s="21">
        <f t="shared" si="198"/>
        <v>0</v>
      </c>
      <c r="S509" s="14">
        <f t="shared" si="195"/>
        <v>0</v>
      </c>
      <c r="T509" s="4" t="str">
        <f t="shared" si="196"/>
        <v>J=</v>
      </c>
      <c r="U509" s="33">
        <f t="shared" si="197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99"/>
        <v>45258</v>
      </c>
      <c r="B510" s="124">
        <f t="shared" ca="1" si="183"/>
        <v>10840758.0012</v>
      </c>
      <c r="C510" s="7">
        <f t="shared" si="184"/>
        <v>10800000</v>
      </c>
      <c r="D510" s="96">
        <f t="shared" si="201"/>
        <v>45257</v>
      </c>
      <c r="E510" s="94">
        <f ca="1">IF(D510&lt;$B$1,VLOOKUP(D510,[1]DI!$A$4:$B$15000,2,FALSE),0)</f>
        <v>0.1215</v>
      </c>
      <c r="F510" s="14">
        <f t="shared" ca="1" si="185"/>
        <v>1.00045513</v>
      </c>
      <c r="G510" s="14">
        <f ca="1">(TRUNC(PRODUCT($F$12:$F509),16))</f>
        <v>1.2662039866121</v>
      </c>
      <c r="H510" s="14">
        <f t="shared" ca="1" si="186"/>
        <v>1.2627517634109899</v>
      </c>
      <c r="I510" s="14">
        <f t="shared" ca="1" si="187"/>
        <v>1.00273389</v>
      </c>
      <c r="J510" s="13">
        <f t="shared" si="200"/>
        <v>4.4499999999999998E-2</v>
      </c>
      <c r="K510" s="33">
        <f t="shared" si="188"/>
        <v>45250</v>
      </c>
      <c r="L510" s="2">
        <f t="shared" si="189"/>
        <v>6</v>
      </c>
      <c r="M510" s="17">
        <f t="shared" si="190"/>
        <v>6</v>
      </c>
      <c r="N510" s="12">
        <f t="shared" si="191"/>
        <v>1.001037164</v>
      </c>
      <c r="O510" s="12">
        <f t="shared" ca="1" si="192"/>
        <v>1.0037738890000001</v>
      </c>
      <c r="P510" s="17">
        <f t="shared" si="193"/>
        <v>0</v>
      </c>
      <c r="Q510" s="14">
        <f t="shared" ca="1" si="194"/>
        <v>40758.001199999999</v>
      </c>
      <c r="R510" s="21">
        <f t="shared" si="198"/>
        <v>0</v>
      </c>
      <c r="S510" s="14">
        <f t="shared" si="195"/>
        <v>0</v>
      </c>
      <c r="T510" s="4" t="str">
        <f t="shared" si="196"/>
        <v>J=</v>
      </c>
      <c r="U510" s="33">
        <f t="shared" si="197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99"/>
        <v>45259</v>
      </c>
      <c r="B511" s="124">
        <f t="shared" ca="1" si="183"/>
        <v>10847565.9</v>
      </c>
      <c r="C511" s="7">
        <f t="shared" si="184"/>
        <v>10800000</v>
      </c>
      <c r="D511" s="96">
        <f t="shared" si="201"/>
        <v>45258</v>
      </c>
      <c r="E511" s="94">
        <f ca="1">IF(D511&lt;$B$1,VLOOKUP(D511,[1]DI!$A$4:$B$15000,2,FALSE),0)</f>
        <v>0.1215</v>
      </c>
      <c r="F511" s="14">
        <f t="shared" ca="1" si="185"/>
        <v>1.00045513</v>
      </c>
      <c r="G511" s="14">
        <f ca="1">(TRUNC(PRODUCT($F$12:$F510),16))</f>
        <v>1.26678027403252</v>
      </c>
      <c r="H511" s="14">
        <f t="shared" ca="1" si="186"/>
        <v>1.2627517634109899</v>
      </c>
      <c r="I511" s="14">
        <f t="shared" ca="1" si="187"/>
        <v>1.00319026</v>
      </c>
      <c r="J511" s="13">
        <f t="shared" si="200"/>
        <v>4.4499999999999998E-2</v>
      </c>
      <c r="K511" s="33">
        <f t="shared" si="188"/>
        <v>45250</v>
      </c>
      <c r="L511" s="2">
        <f t="shared" si="189"/>
        <v>7</v>
      </c>
      <c r="M511" s="17">
        <f t="shared" si="190"/>
        <v>7</v>
      </c>
      <c r="N511" s="12">
        <f t="shared" si="191"/>
        <v>1.0012101289999999</v>
      </c>
      <c r="O511" s="12">
        <f t="shared" ca="1" si="192"/>
        <v>1.0044042500000001</v>
      </c>
      <c r="P511" s="17">
        <f t="shared" si="193"/>
        <v>0</v>
      </c>
      <c r="Q511" s="14">
        <f t="shared" ca="1" si="194"/>
        <v>47565.9</v>
      </c>
      <c r="R511" s="21">
        <f t="shared" si="198"/>
        <v>0</v>
      </c>
      <c r="S511" s="14">
        <f t="shared" si="195"/>
        <v>0</v>
      </c>
      <c r="T511" s="4" t="str">
        <f t="shared" si="196"/>
        <v>J=</v>
      </c>
      <c r="U511" s="33">
        <f t="shared" si="197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99"/>
        <v>45260</v>
      </c>
      <c r="B512" s="124">
        <f t="shared" ca="1" si="183"/>
        <v>10854378.194399999</v>
      </c>
      <c r="C512" s="7">
        <f t="shared" si="184"/>
        <v>10800000</v>
      </c>
      <c r="D512" s="96">
        <f t="shared" si="201"/>
        <v>45259</v>
      </c>
      <c r="E512" s="94">
        <f ca="1">IF(D512&lt;$B$1,VLOOKUP(D512,[1]DI!$A$4:$B$15000,2,FALSE),0)</f>
        <v>0.1215</v>
      </c>
      <c r="F512" s="14">
        <f t="shared" ca="1" si="185"/>
        <v>1.00045513</v>
      </c>
      <c r="G512" s="14">
        <f ca="1">(TRUNC(PRODUCT($F$12:$F511),16))</f>
        <v>1.2673568237386399</v>
      </c>
      <c r="H512" s="14">
        <f t="shared" ca="1" si="186"/>
        <v>1.2627517634109899</v>
      </c>
      <c r="I512" s="14">
        <f t="shared" ca="1" si="187"/>
        <v>1.00364685</v>
      </c>
      <c r="J512" s="13">
        <f t="shared" si="200"/>
        <v>4.4499999999999998E-2</v>
      </c>
      <c r="K512" s="33">
        <f t="shared" si="188"/>
        <v>45250</v>
      </c>
      <c r="L512" s="2">
        <f t="shared" si="189"/>
        <v>8</v>
      </c>
      <c r="M512" s="17">
        <f t="shared" si="190"/>
        <v>8</v>
      </c>
      <c r="N512" s="12">
        <f t="shared" si="191"/>
        <v>1.001383124</v>
      </c>
      <c r="O512" s="12">
        <f t="shared" ca="1" si="192"/>
        <v>1.0050350180000001</v>
      </c>
      <c r="P512" s="17">
        <f t="shared" si="193"/>
        <v>0</v>
      </c>
      <c r="Q512" s="14">
        <f t="shared" ca="1" si="194"/>
        <v>54378.1944</v>
      </c>
      <c r="R512" s="21">
        <f t="shared" si="198"/>
        <v>0</v>
      </c>
      <c r="S512" s="14">
        <f t="shared" si="195"/>
        <v>0</v>
      </c>
      <c r="T512" s="4" t="str">
        <f t="shared" si="196"/>
        <v>J=</v>
      </c>
      <c r="U512" s="33">
        <f t="shared" si="197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99"/>
        <v>45261</v>
      </c>
      <c r="B513" s="124">
        <f t="shared" ref="B513:B576" ca="1" si="202">IF(A513&lt;=TODAY(),C513+Q513,IF(AND(A513&gt;TODAY(),A513&lt;=$B$1),IF(VLOOKUP(TODAY(),$A$10:$E$5000,4,FALSE)=0,"n.d",C513+Q513),"n.d"))</f>
        <v>10861194.689999999</v>
      </c>
      <c r="C513" s="7">
        <f t="shared" ref="C513:C576" si="203">(C512-S512)</f>
        <v>10800000</v>
      </c>
      <c r="D513" s="96">
        <f t="shared" si="201"/>
        <v>45260</v>
      </c>
      <c r="E513" s="94">
        <f ca="1">IF(D513&lt;$B$1,VLOOKUP(D513,[1]DI!$A$4:$B$15000,2,FALSE),0)</f>
        <v>0.1215</v>
      </c>
      <c r="F513" s="14">
        <f t="shared" ref="F513:F576" ca="1" si="204">ROUND(((1+E513)^(1/252)),8)</f>
        <v>1.00045513</v>
      </c>
      <c r="G513" s="14">
        <f ca="1">(TRUNC(PRODUCT($F$12:$F512),16))</f>
        <v>1.2679336358498301</v>
      </c>
      <c r="H513" s="14">
        <f t="shared" ref="H513:H576" ca="1" si="205">IF(P512&gt;0,G512,H512)</f>
        <v>1.2627517634109899</v>
      </c>
      <c r="I513" s="14">
        <f t="shared" ref="I513:I576" ca="1" si="206">ROUND(G513/H513,8)</f>
        <v>1.0041036400000001</v>
      </c>
      <c r="J513" s="13">
        <f t="shared" si="200"/>
        <v>4.4499999999999998E-2</v>
      </c>
      <c r="K513" s="33">
        <f t="shared" ref="K513:K576" si="207">IF(P512&gt;0,VLOOKUP(P512,W$12:AG$150,2),K512)</f>
        <v>45250</v>
      </c>
      <c r="L513" s="2">
        <f t="shared" ref="L513:L576" si="208">IF(A513&gt;K513,IF(NETWORKDAYS(K513,A513,$W$160:$W$544)-1=0,1,NETWORKDAYS(K513,A513,$W$160:$W$544)-1),0)</f>
        <v>9</v>
      </c>
      <c r="M513" s="17">
        <f t="shared" ref="M513:M576" si="209">IF(AND(L513=1,L512=1),1,IF(L513&gt;0,IF(L513=L512,L513+1,L513),0))</f>
        <v>9</v>
      </c>
      <c r="N513" s="12">
        <f t="shared" ref="N513:N576" si="210">ROUND((J513+1)^(M513/252),9)</f>
        <v>1.001556149</v>
      </c>
      <c r="O513" s="12">
        <f t="shared" ref="O513:O576" ca="1" si="211">ROUND(I513*N513,9)</f>
        <v>1.005666175</v>
      </c>
      <c r="P513" s="17">
        <f t="shared" ref="P513:P576" si="212">IF(VLOOKUP(A513,X$12:AE$150,8)=VLOOKUP(A512,X$12:AE$150,8),0,VLOOKUP(A513,X$12:AE$150,8))</f>
        <v>0</v>
      </c>
      <c r="Q513" s="14">
        <f t="shared" ref="Q513:Q576" ca="1" si="213">TRUNC(((O513-1)*C513),8)</f>
        <v>61194.69</v>
      </c>
      <c r="R513" s="21">
        <f t="shared" si="198"/>
        <v>0</v>
      </c>
      <c r="S513" s="14">
        <f t="shared" ref="S513:S576" si="214">IF(R513&gt;0,TRUNC(R513*C513,8),0)</f>
        <v>0</v>
      </c>
      <c r="T513" s="4" t="str">
        <f t="shared" ref="T513:T576" si="215">IF(P512&gt;0,VLOOKUP(P512,W$12:AG$150,10),T512)</f>
        <v>J=</v>
      </c>
      <c r="U513" s="33">
        <f t="shared" ref="U513:U576" si="216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99"/>
        <v>45264</v>
      </c>
      <c r="B514" s="124">
        <f t="shared" ca="1" si="202"/>
        <v>10868015.376</v>
      </c>
      <c r="C514" s="7">
        <f t="shared" si="203"/>
        <v>10800000</v>
      </c>
      <c r="D514" s="96">
        <f t="shared" si="201"/>
        <v>45261</v>
      </c>
      <c r="E514" s="94">
        <f ca="1">IF(D514&lt;$B$1,VLOOKUP(D514,[1]DI!$A$4:$B$15000,2,FALSE),0)</f>
        <v>0.1215</v>
      </c>
      <c r="F514" s="14">
        <f t="shared" ca="1" si="204"/>
        <v>1.00045513</v>
      </c>
      <c r="G514" s="14">
        <f ca="1">(TRUNC(PRODUCT($F$12:$F513),16))</f>
        <v>1.26851071048552</v>
      </c>
      <c r="H514" s="14">
        <f t="shared" ca="1" si="205"/>
        <v>1.2627517634109899</v>
      </c>
      <c r="I514" s="14">
        <f t="shared" ca="1" si="206"/>
        <v>1.0045606300000001</v>
      </c>
      <c r="J514" s="13">
        <f t="shared" si="200"/>
        <v>4.4499999999999998E-2</v>
      </c>
      <c r="K514" s="33">
        <f t="shared" si="207"/>
        <v>45250</v>
      </c>
      <c r="L514" s="2">
        <f t="shared" si="208"/>
        <v>10</v>
      </c>
      <c r="M514" s="17">
        <f t="shared" si="209"/>
        <v>10</v>
      </c>
      <c r="N514" s="12">
        <f t="shared" si="210"/>
        <v>1.0017292040000001</v>
      </c>
      <c r="O514" s="12">
        <f t="shared" ca="1" si="211"/>
        <v>1.0062977200000001</v>
      </c>
      <c r="P514" s="17">
        <f t="shared" si="212"/>
        <v>0</v>
      </c>
      <c r="Q514" s="14">
        <f t="shared" ca="1" si="213"/>
        <v>68015.376000000004</v>
      </c>
      <c r="R514" s="21">
        <f t="shared" si="198"/>
        <v>0</v>
      </c>
      <c r="S514" s="14">
        <f t="shared" si="214"/>
        <v>0</v>
      </c>
      <c r="T514" s="4" t="str">
        <f t="shared" si="215"/>
        <v>J=</v>
      </c>
      <c r="U514" s="33">
        <f t="shared" si="216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99"/>
        <v>45265</v>
      </c>
      <c r="B515" s="124">
        <f t="shared" ca="1" si="202"/>
        <v>10874840.46839999</v>
      </c>
      <c r="C515" s="7">
        <f t="shared" si="203"/>
        <v>10800000</v>
      </c>
      <c r="D515" s="96">
        <f t="shared" si="201"/>
        <v>45264</v>
      </c>
      <c r="E515" s="94">
        <f ca="1">IF(D515&lt;$B$1,VLOOKUP(D515,[1]DI!$A$4:$B$15000,2,FALSE),0)</f>
        <v>0.1215</v>
      </c>
      <c r="F515" s="14">
        <f t="shared" ca="1" si="204"/>
        <v>1.00045513</v>
      </c>
      <c r="G515" s="14">
        <f ca="1">(TRUNC(PRODUCT($F$12:$F514),16))</f>
        <v>1.26908804776518</v>
      </c>
      <c r="H515" s="14">
        <f t="shared" ca="1" si="205"/>
        <v>1.2627517634109899</v>
      </c>
      <c r="I515" s="14">
        <f t="shared" ca="1" si="206"/>
        <v>1.0050178400000001</v>
      </c>
      <c r="J515" s="13">
        <f t="shared" si="200"/>
        <v>4.4499999999999998E-2</v>
      </c>
      <c r="K515" s="33">
        <f t="shared" si="207"/>
        <v>45250</v>
      </c>
      <c r="L515" s="2">
        <f t="shared" si="208"/>
        <v>11</v>
      </c>
      <c r="M515" s="17">
        <f t="shared" si="209"/>
        <v>11</v>
      </c>
      <c r="N515" s="12">
        <f t="shared" si="210"/>
        <v>1.0019022879999999</v>
      </c>
      <c r="O515" s="12">
        <f t="shared" ca="1" si="211"/>
        <v>1.0069296729999999</v>
      </c>
      <c r="P515" s="17">
        <f t="shared" si="212"/>
        <v>0</v>
      </c>
      <c r="Q515" s="14">
        <f t="shared" ca="1" si="213"/>
        <v>74840.468399990001</v>
      </c>
      <c r="R515" s="21">
        <f t="shared" si="198"/>
        <v>0</v>
      </c>
      <c r="S515" s="14">
        <f t="shared" si="214"/>
        <v>0</v>
      </c>
      <c r="T515" s="4" t="str">
        <f t="shared" si="215"/>
        <v>J=</v>
      </c>
      <c r="U515" s="33">
        <f t="shared" si="216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199"/>
        <v>45266</v>
      </c>
      <c r="B516" s="124">
        <f t="shared" ca="1" si="202"/>
        <v>10881669.7728</v>
      </c>
      <c r="C516" s="7">
        <f t="shared" si="203"/>
        <v>10800000</v>
      </c>
      <c r="D516" s="96">
        <f t="shared" si="201"/>
        <v>45265</v>
      </c>
      <c r="E516" s="94">
        <f ca="1">IF(D516&lt;$B$1,VLOOKUP(D516,[1]DI!$A$4:$B$15000,2,FALSE),0)</f>
        <v>0.1215</v>
      </c>
      <c r="F516" s="14">
        <f t="shared" ca="1" si="204"/>
        <v>1.00045513</v>
      </c>
      <c r="G516" s="14">
        <f ca="1">(TRUNC(PRODUCT($F$12:$F515),16))</f>
        <v>1.2696656478083601</v>
      </c>
      <c r="H516" s="14">
        <f t="shared" ca="1" si="205"/>
        <v>1.2627517634109899</v>
      </c>
      <c r="I516" s="14">
        <f t="shared" ca="1" si="206"/>
        <v>1.0054752499999999</v>
      </c>
      <c r="J516" s="13">
        <f t="shared" si="200"/>
        <v>4.4499999999999998E-2</v>
      </c>
      <c r="K516" s="33">
        <f t="shared" si="207"/>
        <v>45250</v>
      </c>
      <c r="L516" s="2">
        <f t="shared" si="208"/>
        <v>12</v>
      </c>
      <c r="M516" s="17">
        <f t="shared" si="209"/>
        <v>12</v>
      </c>
      <c r="N516" s="12">
        <f t="shared" si="210"/>
        <v>1.0020754030000001</v>
      </c>
      <c r="O516" s="12">
        <f t="shared" ca="1" si="211"/>
        <v>1.0075620160000001</v>
      </c>
      <c r="P516" s="17">
        <f t="shared" si="212"/>
        <v>0</v>
      </c>
      <c r="Q516" s="14">
        <f t="shared" ca="1" si="213"/>
        <v>81669.772800000006</v>
      </c>
      <c r="R516" s="21">
        <f t="shared" si="198"/>
        <v>0</v>
      </c>
      <c r="S516" s="14">
        <f t="shared" si="214"/>
        <v>0</v>
      </c>
      <c r="T516" s="4" t="str">
        <f t="shared" si="215"/>
        <v>J=</v>
      </c>
      <c r="U516" s="33">
        <f t="shared" si="216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199"/>
        <v>45267</v>
      </c>
      <c r="B517" s="124">
        <f t="shared" ca="1" si="202"/>
        <v>10888503.38639999</v>
      </c>
      <c r="C517" s="7">
        <f t="shared" si="203"/>
        <v>10800000</v>
      </c>
      <c r="D517" s="96">
        <f t="shared" si="201"/>
        <v>45266</v>
      </c>
      <c r="E517" s="94">
        <f ca="1">IF(D517&lt;$B$1,VLOOKUP(D517,[1]DI!$A$4:$B$15000,2,FALSE),0)</f>
        <v>0.1215</v>
      </c>
      <c r="F517" s="14">
        <f t="shared" ca="1" si="204"/>
        <v>1.00045513</v>
      </c>
      <c r="G517" s="14">
        <f ca="1">(TRUNC(PRODUCT($F$12:$F516),16))</f>
        <v>1.2702435107346499</v>
      </c>
      <c r="H517" s="14">
        <f t="shared" ca="1" si="205"/>
        <v>1.2627517634109899</v>
      </c>
      <c r="I517" s="14">
        <f t="shared" ca="1" si="206"/>
        <v>1.0059328700000001</v>
      </c>
      <c r="J517" s="13">
        <f t="shared" si="200"/>
        <v>4.4499999999999998E-2</v>
      </c>
      <c r="K517" s="33">
        <f t="shared" si="207"/>
        <v>45250</v>
      </c>
      <c r="L517" s="2">
        <f t="shared" si="208"/>
        <v>13</v>
      </c>
      <c r="M517" s="17">
        <f t="shared" si="209"/>
        <v>13</v>
      </c>
      <c r="N517" s="12">
        <f t="shared" si="210"/>
        <v>1.0022485480000001</v>
      </c>
      <c r="O517" s="12">
        <f t="shared" ca="1" si="211"/>
        <v>1.0081947579999999</v>
      </c>
      <c r="P517" s="17">
        <f t="shared" si="212"/>
        <v>0</v>
      </c>
      <c r="Q517" s="14">
        <f t="shared" ca="1" si="213"/>
        <v>88503.386399990006</v>
      </c>
      <c r="R517" s="21">
        <f t="shared" si="198"/>
        <v>0</v>
      </c>
      <c r="S517" s="14">
        <f t="shared" si="214"/>
        <v>0</v>
      </c>
      <c r="T517" s="4" t="str">
        <f t="shared" si="215"/>
        <v>J=</v>
      </c>
      <c r="U517" s="33">
        <f t="shared" si="216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199"/>
        <v>45268</v>
      </c>
      <c r="B518" s="124">
        <f t="shared" ca="1" si="202"/>
        <v>10895341.2984</v>
      </c>
      <c r="C518" s="7">
        <f t="shared" si="203"/>
        <v>10800000</v>
      </c>
      <c r="D518" s="96">
        <f t="shared" si="201"/>
        <v>45267</v>
      </c>
      <c r="E518" s="94">
        <f ca="1">IF(D518&lt;$B$1,VLOOKUP(D518,[1]DI!$A$4:$B$15000,2,FALSE),0)</f>
        <v>0.1215</v>
      </c>
      <c r="F518" s="14">
        <f t="shared" ca="1" si="204"/>
        <v>1.00045513</v>
      </c>
      <c r="G518" s="14">
        <f ca="1">(TRUNC(PRODUCT($F$12:$F517),16))</f>
        <v>1.27082163666369</v>
      </c>
      <c r="H518" s="14">
        <f t="shared" ca="1" si="205"/>
        <v>1.2627517634109899</v>
      </c>
      <c r="I518" s="14">
        <f t="shared" ca="1" si="206"/>
        <v>1.0063907000000001</v>
      </c>
      <c r="J518" s="13">
        <f t="shared" si="200"/>
        <v>4.4499999999999998E-2</v>
      </c>
      <c r="K518" s="33">
        <f t="shared" si="207"/>
        <v>45250</v>
      </c>
      <c r="L518" s="2">
        <f t="shared" si="208"/>
        <v>14</v>
      </c>
      <c r="M518" s="17">
        <f t="shared" si="209"/>
        <v>14</v>
      </c>
      <c r="N518" s="12">
        <f t="shared" si="210"/>
        <v>1.002421722</v>
      </c>
      <c r="O518" s="12">
        <f t="shared" ca="1" si="211"/>
        <v>1.0088278980000001</v>
      </c>
      <c r="P518" s="17">
        <f t="shared" si="212"/>
        <v>0</v>
      </c>
      <c r="Q518" s="14">
        <f t="shared" ca="1" si="213"/>
        <v>95341.2984</v>
      </c>
      <c r="R518" s="21">
        <f t="shared" si="198"/>
        <v>0</v>
      </c>
      <c r="S518" s="14">
        <f t="shared" si="214"/>
        <v>0</v>
      </c>
      <c r="T518" s="4" t="str">
        <f t="shared" si="215"/>
        <v>J=</v>
      </c>
      <c r="U518" s="33">
        <f t="shared" si="216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199"/>
        <v>45271</v>
      </c>
      <c r="B519" s="124">
        <f t="shared" ca="1" si="202"/>
        <v>10902183.541200001</v>
      </c>
      <c r="C519" s="7">
        <f t="shared" si="203"/>
        <v>10800000</v>
      </c>
      <c r="D519" s="96">
        <f t="shared" si="201"/>
        <v>45268</v>
      </c>
      <c r="E519" s="94">
        <f ca="1">IF(D519&lt;$B$1,VLOOKUP(D519,[1]DI!$A$4:$B$15000,2,FALSE),0)</f>
        <v>0.1215</v>
      </c>
      <c r="F519" s="14">
        <f t="shared" ca="1" si="204"/>
        <v>1.00045513</v>
      </c>
      <c r="G519" s="14">
        <f ca="1">(TRUNC(PRODUCT($F$12:$F518),16))</f>
        <v>1.2714000257151801</v>
      </c>
      <c r="H519" s="14">
        <f t="shared" ca="1" si="205"/>
        <v>1.2627517634109899</v>
      </c>
      <c r="I519" s="14">
        <f t="shared" ca="1" si="206"/>
        <v>1.0068487399999999</v>
      </c>
      <c r="J519" s="13">
        <f t="shared" si="200"/>
        <v>4.4499999999999998E-2</v>
      </c>
      <c r="K519" s="33">
        <f t="shared" si="207"/>
        <v>45250</v>
      </c>
      <c r="L519" s="2">
        <f t="shared" si="208"/>
        <v>15</v>
      </c>
      <c r="M519" s="17">
        <f t="shared" si="209"/>
        <v>15</v>
      </c>
      <c r="N519" s="12">
        <f t="shared" si="210"/>
        <v>1.0025949270000001</v>
      </c>
      <c r="O519" s="12">
        <f t="shared" ca="1" si="211"/>
        <v>1.0094614390000001</v>
      </c>
      <c r="P519" s="17">
        <f t="shared" si="212"/>
        <v>0</v>
      </c>
      <c r="Q519" s="14">
        <f t="shared" ca="1" si="213"/>
        <v>102183.54120000001</v>
      </c>
      <c r="R519" s="21">
        <f t="shared" si="198"/>
        <v>0</v>
      </c>
      <c r="S519" s="14">
        <f t="shared" si="214"/>
        <v>0</v>
      </c>
      <c r="T519" s="4" t="str">
        <f t="shared" si="215"/>
        <v>J=</v>
      </c>
      <c r="U519" s="33">
        <f t="shared" si="216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199"/>
        <v>45272</v>
      </c>
      <c r="B520" s="124">
        <f t="shared" ca="1" si="202"/>
        <v>10909030.08239999</v>
      </c>
      <c r="C520" s="7">
        <f t="shared" si="203"/>
        <v>10800000</v>
      </c>
      <c r="D520" s="96">
        <f t="shared" si="201"/>
        <v>45271</v>
      </c>
      <c r="E520" s="94">
        <f ca="1">IF(D520&lt;$B$1,VLOOKUP(D520,[1]DI!$A$4:$B$15000,2,FALSE),0)</f>
        <v>0.1215</v>
      </c>
      <c r="F520" s="14">
        <f t="shared" ca="1" si="204"/>
        <v>1.00045513</v>
      </c>
      <c r="G520" s="14">
        <f ca="1">(TRUNC(PRODUCT($F$12:$F519),16))</f>
        <v>1.27197867800889</v>
      </c>
      <c r="H520" s="14">
        <f t="shared" ca="1" si="205"/>
        <v>1.2627517634109899</v>
      </c>
      <c r="I520" s="14">
        <f t="shared" ca="1" si="206"/>
        <v>1.00730699</v>
      </c>
      <c r="J520" s="13">
        <f t="shared" si="200"/>
        <v>4.4499999999999998E-2</v>
      </c>
      <c r="K520" s="33">
        <f t="shared" si="207"/>
        <v>45250</v>
      </c>
      <c r="L520" s="2">
        <f t="shared" si="208"/>
        <v>16</v>
      </c>
      <c r="M520" s="17">
        <f t="shared" si="209"/>
        <v>16</v>
      </c>
      <c r="N520" s="12">
        <f t="shared" si="210"/>
        <v>1.0027681610000001</v>
      </c>
      <c r="O520" s="12">
        <f t="shared" ca="1" si="211"/>
        <v>1.0100953779999999</v>
      </c>
      <c r="P520" s="17">
        <f t="shared" si="212"/>
        <v>0</v>
      </c>
      <c r="Q520" s="14">
        <f t="shared" ca="1" si="213"/>
        <v>109030.08239999</v>
      </c>
      <c r="R520" s="21">
        <f t="shared" si="198"/>
        <v>0</v>
      </c>
      <c r="S520" s="14">
        <f t="shared" si="214"/>
        <v>0</v>
      </c>
      <c r="T520" s="4" t="str">
        <f t="shared" si="215"/>
        <v>J=</v>
      </c>
      <c r="U520" s="33">
        <f t="shared" si="216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199"/>
        <v>45273</v>
      </c>
      <c r="B521" s="124">
        <f t="shared" ca="1" si="202"/>
        <v>10915880.932799989</v>
      </c>
      <c r="C521" s="7">
        <f t="shared" si="203"/>
        <v>10800000</v>
      </c>
      <c r="D521" s="96">
        <f t="shared" si="201"/>
        <v>45272</v>
      </c>
      <c r="E521" s="94">
        <f ca="1">IF(D521&lt;$B$1,VLOOKUP(D521,[1]DI!$A$4:$B$15000,2,FALSE),0)</f>
        <v>0.1215</v>
      </c>
      <c r="F521" s="14">
        <f t="shared" ca="1" si="204"/>
        <v>1.00045513</v>
      </c>
      <c r="G521" s="14">
        <f ca="1">(TRUNC(PRODUCT($F$12:$F520),16))</f>
        <v>1.2725575936646101</v>
      </c>
      <c r="H521" s="14">
        <f t="shared" ca="1" si="205"/>
        <v>1.2627517634109899</v>
      </c>
      <c r="I521" s="14">
        <f t="shared" ca="1" si="206"/>
        <v>1.00776545</v>
      </c>
      <c r="J521" s="13">
        <f t="shared" si="200"/>
        <v>4.4499999999999998E-2</v>
      </c>
      <c r="K521" s="33">
        <f t="shared" si="207"/>
        <v>45250</v>
      </c>
      <c r="L521" s="2">
        <f t="shared" si="208"/>
        <v>17</v>
      </c>
      <c r="M521" s="17">
        <f t="shared" si="209"/>
        <v>17</v>
      </c>
      <c r="N521" s="12">
        <f t="shared" si="210"/>
        <v>1.0029414249999999</v>
      </c>
      <c r="O521" s="12">
        <f t="shared" ca="1" si="211"/>
        <v>1.0107297159999999</v>
      </c>
      <c r="P521" s="17">
        <f t="shared" si="212"/>
        <v>0</v>
      </c>
      <c r="Q521" s="14">
        <f t="shared" ca="1" si="213"/>
        <v>115880.93279999</v>
      </c>
      <c r="R521" s="21">
        <f t="shared" si="198"/>
        <v>0</v>
      </c>
      <c r="S521" s="14">
        <f t="shared" si="214"/>
        <v>0</v>
      </c>
      <c r="T521" s="4" t="str">
        <f t="shared" si="215"/>
        <v>J=</v>
      </c>
      <c r="U521" s="33">
        <f t="shared" si="216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199"/>
        <v>45274</v>
      </c>
      <c r="B522" s="124">
        <f t="shared" ca="1" si="202"/>
        <v>10922736.00599999</v>
      </c>
      <c r="C522" s="7">
        <f t="shared" si="203"/>
        <v>10800000</v>
      </c>
      <c r="D522" s="96">
        <f t="shared" si="201"/>
        <v>45273</v>
      </c>
      <c r="E522" s="94">
        <f ca="1">IF(D522&lt;$B$1,VLOOKUP(D522,[1]DI!$A$4:$B$15000,2,FALSE),0)</f>
        <v>0.1215</v>
      </c>
      <c r="F522" s="14">
        <f t="shared" ca="1" si="204"/>
        <v>1.00045513</v>
      </c>
      <c r="G522" s="14">
        <f ca="1">(TRUNC(PRODUCT($F$12:$F521),16))</f>
        <v>1.27313677280221</v>
      </c>
      <c r="H522" s="14">
        <f t="shared" ca="1" si="205"/>
        <v>1.2627517634109899</v>
      </c>
      <c r="I522" s="14">
        <f t="shared" ca="1" si="206"/>
        <v>1.00822411</v>
      </c>
      <c r="J522" s="13">
        <f t="shared" si="200"/>
        <v>4.4499999999999998E-2</v>
      </c>
      <c r="K522" s="33">
        <f t="shared" si="207"/>
        <v>45250</v>
      </c>
      <c r="L522" s="2">
        <f t="shared" si="208"/>
        <v>18</v>
      </c>
      <c r="M522" s="17">
        <f t="shared" si="209"/>
        <v>18</v>
      </c>
      <c r="N522" s="12">
        <f t="shared" si="210"/>
        <v>1.003114719</v>
      </c>
      <c r="O522" s="12">
        <f t="shared" ca="1" si="211"/>
        <v>1.0113644449999999</v>
      </c>
      <c r="P522" s="17">
        <f t="shared" si="212"/>
        <v>0</v>
      </c>
      <c r="Q522" s="14">
        <f t="shared" ca="1" si="213"/>
        <v>122736.00599999</v>
      </c>
      <c r="R522" s="21">
        <f t="shared" si="198"/>
        <v>0</v>
      </c>
      <c r="S522" s="14">
        <f t="shared" si="214"/>
        <v>0</v>
      </c>
      <c r="T522" s="4" t="str">
        <f t="shared" si="215"/>
        <v>J=</v>
      </c>
      <c r="U522" s="33">
        <f t="shared" si="216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199"/>
        <v>45275</v>
      </c>
      <c r="B523" s="124">
        <f t="shared" ca="1" si="202"/>
        <v>10929595.3992</v>
      </c>
      <c r="C523" s="7">
        <f t="shared" si="203"/>
        <v>10800000</v>
      </c>
      <c r="D523" s="96">
        <f t="shared" si="201"/>
        <v>45274</v>
      </c>
      <c r="E523" s="94">
        <f ca="1">IF(D523&lt;$B$1,VLOOKUP(D523,[1]DI!$A$4:$B$15000,2,FALSE),0)</f>
        <v>0.11650000000000001</v>
      </c>
      <c r="F523" s="14">
        <f t="shared" ca="1" si="204"/>
        <v>1.0004373900000001</v>
      </c>
      <c r="G523" s="14">
        <f ca="1">(TRUNC(PRODUCT($F$12:$F522),16))</f>
        <v>1.27371621554162</v>
      </c>
      <c r="H523" s="14">
        <f t="shared" ca="1" si="205"/>
        <v>1.2627517634109899</v>
      </c>
      <c r="I523" s="14">
        <f t="shared" ca="1" si="206"/>
        <v>1.0086829799999999</v>
      </c>
      <c r="J523" s="13">
        <f t="shared" si="200"/>
        <v>4.4499999999999998E-2</v>
      </c>
      <c r="K523" s="33">
        <f t="shared" si="207"/>
        <v>45250</v>
      </c>
      <c r="L523" s="2">
        <f t="shared" si="208"/>
        <v>19</v>
      </c>
      <c r="M523" s="17">
        <f t="shared" si="209"/>
        <v>19</v>
      </c>
      <c r="N523" s="12">
        <f t="shared" si="210"/>
        <v>1.003288044</v>
      </c>
      <c r="O523" s="12">
        <f t="shared" ca="1" si="211"/>
        <v>1.0119995740000001</v>
      </c>
      <c r="P523" s="17">
        <f t="shared" si="212"/>
        <v>0</v>
      </c>
      <c r="Q523" s="14">
        <f t="shared" ca="1" si="213"/>
        <v>129595.3992</v>
      </c>
      <c r="R523" s="21">
        <f t="shared" si="198"/>
        <v>0</v>
      </c>
      <c r="S523" s="14">
        <f t="shared" si="214"/>
        <v>0</v>
      </c>
      <c r="T523" s="4" t="str">
        <f t="shared" si="215"/>
        <v>J=</v>
      </c>
      <c r="U523" s="33">
        <f t="shared" si="216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199"/>
        <v>45278</v>
      </c>
      <c r="B524" s="124">
        <f t="shared" ca="1" si="202"/>
        <v>10936265.220000001</v>
      </c>
      <c r="C524" s="7">
        <f t="shared" si="203"/>
        <v>10800000</v>
      </c>
      <c r="D524" s="96">
        <f t="shared" si="201"/>
        <v>45275</v>
      </c>
      <c r="E524" s="94">
        <f ca="1">IF(D524&lt;$B$1,VLOOKUP(D524,[1]DI!$A$4:$B$15000,2,FALSE),0)</f>
        <v>0.11650000000000001</v>
      </c>
      <c r="F524" s="14">
        <f t="shared" ca="1" si="204"/>
        <v>1.0004373900000001</v>
      </c>
      <c r="G524" s="14">
        <f ca="1">(TRUNC(PRODUCT($F$12:$F523),16))</f>
        <v>1.27427332627713</v>
      </c>
      <c r="H524" s="14">
        <f t="shared" ca="1" si="205"/>
        <v>1.2627517634109899</v>
      </c>
      <c r="I524" s="14">
        <f t="shared" ca="1" si="206"/>
        <v>1.00912417</v>
      </c>
      <c r="J524" s="13">
        <f t="shared" si="200"/>
        <v>4.4499999999999998E-2</v>
      </c>
      <c r="K524" s="33">
        <f t="shared" si="207"/>
        <v>45250</v>
      </c>
      <c r="L524" s="2">
        <f t="shared" si="208"/>
        <v>20</v>
      </c>
      <c r="M524" s="17">
        <f t="shared" si="209"/>
        <v>20</v>
      </c>
      <c r="N524" s="12">
        <f t="shared" si="210"/>
        <v>1.003461398</v>
      </c>
      <c r="O524" s="12">
        <f t="shared" ca="1" si="211"/>
        <v>1.0126171500000001</v>
      </c>
      <c r="P524" s="17">
        <f t="shared" si="212"/>
        <v>0</v>
      </c>
      <c r="Q524" s="14">
        <f t="shared" ca="1" si="213"/>
        <v>136265.22</v>
      </c>
      <c r="R524" s="21">
        <f t="shared" ref="R524:R587" si="217">IF($P524&gt;0,VLOOKUP($P524,$W$12:$AC$150,7),0)</f>
        <v>0</v>
      </c>
      <c r="S524" s="14">
        <f t="shared" si="214"/>
        <v>0</v>
      </c>
      <c r="T524" s="4" t="str">
        <f t="shared" si="215"/>
        <v>J=</v>
      </c>
      <c r="U524" s="33">
        <f t="shared" si="216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8">WORKDAY($A524,1,$W$166:$W$544)</f>
        <v>45279</v>
      </c>
      <c r="B525" s="124">
        <f t="shared" ca="1" si="202"/>
        <v>10942939.0908</v>
      </c>
      <c r="C525" s="7">
        <f t="shared" si="203"/>
        <v>10800000</v>
      </c>
      <c r="D525" s="96">
        <f t="shared" si="201"/>
        <v>45278</v>
      </c>
      <c r="E525" s="94">
        <f ca="1">IF(D525&lt;$B$1,VLOOKUP(D525,[1]DI!$A$4:$B$15000,2,FALSE),0)</f>
        <v>0.11650000000000001</v>
      </c>
      <c r="F525" s="14">
        <f t="shared" ca="1" si="204"/>
        <v>1.0004373900000001</v>
      </c>
      <c r="G525" s="14">
        <f ca="1">(TRUNC(PRODUCT($F$12:$F524),16))</f>
        <v>1.27483068068731</v>
      </c>
      <c r="H525" s="14">
        <f t="shared" ca="1" si="205"/>
        <v>1.2627517634109899</v>
      </c>
      <c r="I525" s="14">
        <f t="shared" ca="1" si="206"/>
        <v>1.00956555</v>
      </c>
      <c r="J525" s="13">
        <f t="shared" ref="J525:J588" si="219">J524</f>
        <v>4.4499999999999998E-2</v>
      </c>
      <c r="K525" s="33">
        <f t="shared" si="207"/>
        <v>45250</v>
      </c>
      <c r="L525" s="2">
        <f t="shared" si="208"/>
        <v>21</v>
      </c>
      <c r="M525" s="17">
        <f t="shared" si="209"/>
        <v>21</v>
      </c>
      <c r="N525" s="12">
        <f t="shared" si="210"/>
        <v>1.003634782</v>
      </c>
      <c r="O525" s="12">
        <f t="shared" ca="1" si="211"/>
        <v>1.013235101</v>
      </c>
      <c r="P525" s="17">
        <f t="shared" si="212"/>
        <v>0</v>
      </c>
      <c r="Q525" s="14">
        <f t="shared" ca="1" si="213"/>
        <v>142939.09080000001</v>
      </c>
      <c r="R525" s="21">
        <f t="shared" si="217"/>
        <v>0</v>
      </c>
      <c r="S525" s="14">
        <f t="shared" si="214"/>
        <v>0</v>
      </c>
      <c r="T525" s="4" t="str">
        <f t="shared" si="215"/>
        <v>J=</v>
      </c>
      <c r="U525" s="33">
        <f t="shared" si="216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8"/>
        <v>45280</v>
      </c>
      <c r="B526" s="124">
        <f t="shared" ca="1" si="202"/>
        <v>10949617.09799999</v>
      </c>
      <c r="C526" s="7">
        <f t="shared" si="203"/>
        <v>10800000</v>
      </c>
      <c r="D526" s="96">
        <f t="shared" si="201"/>
        <v>45279</v>
      </c>
      <c r="E526" s="94">
        <f ca="1">IF(D526&lt;$B$1,VLOOKUP(D526,[1]DI!$A$4:$B$15000,2,FALSE),0)</f>
        <v>0.11650000000000001</v>
      </c>
      <c r="F526" s="14">
        <f t="shared" ca="1" si="204"/>
        <v>1.0004373900000001</v>
      </c>
      <c r="G526" s="14">
        <f ca="1">(TRUNC(PRODUCT($F$12:$F525),16))</f>
        <v>1.2753882788787401</v>
      </c>
      <c r="H526" s="14">
        <f t="shared" ca="1" si="205"/>
        <v>1.2627517634109899</v>
      </c>
      <c r="I526" s="14">
        <f t="shared" ca="1" si="206"/>
        <v>1.01000713</v>
      </c>
      <c r="J526" s="13">
        <f t="shared" si="219"/>
        <v>4.4499999999999998E-2</v>
      </c>
      <c r="K526" s="33">
        <f t="shared" si="207"/>
        <v>45250</v>
      </c>
      <c r="L526" s="2">
        <f t="shared" si="208"/>
        <v>22</v>
      </c>
      <c r="M526" s="17">
        <f t="shared" si="209"/>
        <v>22</v>
      </c>
      <c r="N526" s="12">
        <f t="shared" si="210"/>
        <v>1.003808196</v>
      </c>
      <c r="O526" s="12">
        <f t="shared" ca="1" si="211"/>
        <v>1.0138534349999999</v>
      </c>
      <c r="P526" s="17">
        <f t="shared" si="212"/>
        <v>25</v>
      </c>
      <c r="Q526" s="14">
        <f t="shared" ca="1" si="213"/>
        <v>149617.09799998999</v>
      </c>
      <c r="R526" s="21">
        <f t="shared" si="217"/>
        <v>0</v>
      </c>
      <c r="S526" s="14">
        <f t="shared" si="214"/>
        <v>0</v>
      </c>
      <c r="T526" s="4" t="str">
        <f t="shared" si="215"/>
        <v>J=</v>
      </c>
      <c r="U526" s="33">
        <f t="shared" si="216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8"/>
        <v>45281</v>
      </c>
      <c r="B527" s="124">
        <f t="shared" ca="1" si="202"/>
        <v>10806590.721599991</v>
      </c>
      <c r="C527" s="7">
        <f t="shared" si="203"/>
        <v>10800000</v>
      </c>
      <c r="D527" s="96">
        <f t="shared" ref="D527:D590" si="220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04"/>
        <v>1.0004373900000001</v>
      </c>
      <c r="G527" s="14">
        <f ca="1">(TRUNC(PRODUCT($F$12:$F526),16))</f>
        <v>1.2759461209580401</v>
      </c>
      <c r="H527" s="14">
        <f t="shared" ca="1" si="205"/>
        <v>1.2753882788787401</v>
      </c>
      <c r="I527" s="14">
        <f t="shared" ca="1" si="206"/>
        <v>1.0004373900000001</v>
      </c>
      <c r="J527" s="13">
        <f t="shared" si="219"/>
        <v>4.4499999999999998E-2</v>
      </c>
      <c r="K527" s="33">
        <f t="shared" si="207"/>
        <v>45280</v>
      </c>
      <c r="L527" s="2">
        <f t="shared" si="208"/>
        <v>1</v>
      </c>
      <c r="M527" s="17">
        <f t="shared" si="209"/>
        <v>1</v>
      </c>
      <c r="N527" s="12">
        <f t="shared" si="210"/>
        <v>1.000172786</v>
      </c>
      <c r="O527" s="12">
        <f t="shared" ca="1" si="211"/>
        <v>1.000610252</v>
      </c>
      <c r="P527" s="17">
        <f t="shared" si="212"/>
        <v>0</v>
      </c>
      <c r="Q527" s="14">
        <f t="shared" ca="1" si="213"/>
        <v>6590.72159999</v>
      </c>
      <c r="R527" s="21">
        <f t="shared" si="217"/>
        <v>0</v>
      </c>
      <c r="S527" s="14">
        <f t="shared" si="214"/>
        <v>0</v>
      </c>
      <c r="T527" s="4" t="str">
        <f t="shared" si="215"/>
        <v>J=</v>
      </c>
      <c r="U527" s="33">
        <f t="shared" si="216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8"/>
        <v>45282</v>
      </c>
      <c r="B528" s="124">
        <f t="shared" ca="1" si="202"/>
        <v>10813185.43919999</v>
      </c>
      <c r="C528" s="7">
        <f t="shared" si="203"/>
        <v>10800000</v>
      </c>
      <c r="D528" s="96">
        <f t="shared" si="220"/>
        <v>45281</v>
      </c>
      <c r="E528" s="94">
        <f ca="1">IF(D528&lt;$B$1,VLOOKUP(D528,[1]DI!$A$4:$B$15000,2,FALSE),0)</f>
        <v>0.11650000000000001</v>
      </c>
      <c r="F528" s="14">
        <f t="shared" ca="1" si="204"/>
        <v>1.0004373900000001</v>
      </c>
      <c r="G528" s="14">
        <f ca="1">(TRUNC(PRODUCT($F$12:$F527),16))</f>
        <v>1.2765042070318799</v>
      </c>
      <c r="H528" s="14">
        <f t="shared" ca="1" si="205"/>
        <v>1.2753882788787401</v>
      </c>
      <c r="I528" s="14">
        <f t="shared" ca="1" si="206"/>
        <v>1.0008749699999999</v>
      </c>
      <c r="J528" s="13">
        <f t="shared" si="219"/>
        <v>4.4499999999999998E-2</v>
      </c>
      <c r="K528" s="33">
        <f t="shared" si="207"/>
        <v>45280</v>
      </c>
      <c r="L528" s="2">
        <f t="shared" si="208"/>
        <v>2</v>
      </c>
      <c r="M528" s="17">
        <f t="shared" si="209"/>
        <v>2</v>
      </c>
      <c r="N528" s="12">
        <f t="shared" si="210"/>
        <v>1.0003456019999999</v>
      </c>
      <c r="O528" s="12">
        <f t="shared" ca="1" si="211"/>
        <v>1.0012208739999999</v>
      </c>
      <c r="P528" s="17">
        <f t="shared" si="212"/>
        <v>0</v>
      </c>
      <c r="Q528" s="14">
        <f t="shared" ca="1" si="213"/>
        <v>13185.43919999</v>
      </c>
      <c r="R528" s="21">
        <f t="shared" si="217"/>
        <v>0</v>
      </c>
      <c r="S528" s="14">
        <f t="shared" si="214"/>
        <v>0</v>
      </c>
      <c r="T528" s="4" t="str">
        <f t="shared" si="215"/>
        <v>J=</v>
      </c>
      <c r="U528" s="33">
        <f t="shared" si="216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8"/>
        <v>45286</v>
      </c>
      <c r="B529" s="124">
        <f t="shared" ca="1" si="202"/>
        <v>10819784.1744</v>
      </c>
      <c r="C529" s="7">
        <f t="shared" si="203"/>
        <v>10800000</v>
      </c>
      <c r="D529" s="96">
        <f t="shared" si="220"/>
        <v>45282</v>
      </c>
      <c r="E529" s="94">
        <f ca="1">IF(D529&lt;$B$1,VLOOKUP(D529,[1]DI!$A$4:$B$15000,2,FALSE),0)</f>
        <v>0.11650000000000001</v>
      </c>
      <c r="F529" s="14">
        <f t="shared" ca="1" si="204"/>
        <v>1.0004373900000001</v>
      </c>
      <c r="G529" s="14">
        <f ca="1">(TRUNC(PRODUCT($F$12:$F528),16))</f>
        <v>1.2770625372069999</v>
      </c>
      <c r="H529" s="14">
        <f t="shared" ca="1" si="205"/>
        <v>1.2753882788787401</v>
      </c>
      <c r="I529" s="14">
        <f t="shared" ca="1" si="206"/>
        <v>1.0013127399999999</v>
      </c>
      <c r="J529" s="13">
        <f t="shared" si="219"/>
        <v>4.4499999999999998E-2</v>
      </c>
      <c r="K529" s="33">
        <f t="shared" si="207"/>
        <v>45280</v>
      </c>
      <c r="L529" s="2">
        <f t="shared" si="208"/>
        <v>3</v>
      </c>
      <c r="M529" s="17">
        <f t="shared" si="209"/>
        <v>3</v>
      </c>
      <c r="N529" s="12">
        <f t="shared" si="210"/>
        <v>1.0005184469999999</v>
      </c>
      <c r="O529" s="12">
        <f t="shared" ca="1" si="211"/>
        <v>1.001831868</v>
      </c>
      <c r="P529" s="17">
        <f t="shared" si="212"/>
        <v>0</v>
      </c>
      <c r="Q529" s="14">
        <f t="shared" ca="1" si="213"/>
        <v>19784.1744</v>
      </c>
      <c r="R529" s="21">
        <f t="shared" si="217"/>
        <v>0</v>
      </c>
      <c r="S529" s="14">
        <f t="shared" si="214"/>
        <v>0</v>
      </c>
      <c r="T529" s="4" t="str">
        <f t="shared" si="215"/>
        <v>J=</v>
      </c>
      <c r="U529" s="33">
        <f t="shared" si="216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8"/>
        <v>45287</v>
      </c>
      <c r="B530" s="124">
        <f t="shared" ca="1" si="202"/>
        <v>10826387.0244</v>
      </c>
      <c r="C530" s="7">
        <f t="shared" si="203"/>
        <v>10800000</v>
      </c>
      <c r="D530" s="96">
        <f t="shared" si="220"/>
        <v>45286</v>
      </c>
      <c r="E530" s="94">
        <f ca="1">IF(D530&lt;$B$1,VLOOKUP(D530,[1]DI!$A$4:$B$15000,2,FALSE),0)</f>
        <v>0.11650000000000001</v>
      </c>
      <c r="F530" s="14">
        <f t="shared" ca="1" si="204"/>
        <v>1.0004373900000001</v>
      </c>
      <c r="G530" s="14">
        <f ca="1">(TRUNC(PRODUCT($F$12:$F529),16))</f>
        <v>1.2776211115901499</v>
      </c>
      <c r="H530" s="14">
        <f t="shared" ca="1" si="205"/>
        <v>1.2753882788787401</v>
      </c>
      <c r="I530" s="14">
        <f t="shared" ca="1" si="206"/>
        <v>1.00175071</v>
      </c>
      <c r="J530" s="13">
        <f t="shared" si="219"/>
        <v>4.4499999999999998E-2</v>
      </c>
      <c r="K530" s="33">
        <f t="shared" si="207"/>
        <v>45280</v>
      </c>
      <c r="L530" s="2">
        <f t="shared" si="208"/>
        <v>4</v>
      </c>
      <c r="M530" s="17">
        <f t="shared" si="209"/>
        <v>4</v>
      </c>
      <c r="N530" s="12">
        <f t="shared" si="210"/>
        <v>1.0006913230000001</v>
      </c>
      <c r="O530" s="12">
        <f t="shared" ca="1" si="211"/>
        <v>1.0024432430000001</v>
      </c>
      <c r="P530" s="17">
        <f t="shared" si="212"/>
        <v>0</v>
      </c>
      <c r="Q530" s="14">
        <f t="shared" ca="1" si="213"/>
        <v>26387.024399999998</v>
      </c>
      <c r="R530" s="21">
        <f t="shared" si="217"/>
        <v>0</v>
      </c>
      <c r="S530" s="14">
        <f t="shared" si="214"/>
        <v>0</v>
      </c>
      <c r="T530" s="4" t="str">
        <f t="shared" si="215"/>
        <v>J=</v>
      </c>
      <c r="U530" s="33">
        <f t="shared" si="216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8"/>
        <v>45288</v>
      </c>
      <c r="B531" s="124">
        <f t="shared" ca="1" si="202"/>
        <v>10832993.783999991</v>
      </c>
      <c r="C531" s="7">
        <f t="shared" si="203"/>
        <v>10800000</v>
      </c>
      <c r="D531" s="96">
        <f t="shared" si="220"/>
        <v>45287</v>
      </c>
      <c r="E531" s="94">
        <f ca="1">IF(D531&lt;$B$1,VLOOKUP(D531,[1]DI!$A$4:$B$15000,2,FALSE),0)</f>
        <v>0.11650000000000001</v>
      </c>
      <c r="F531" s="14">
        <f t="shared" ca="1" si="204"/>
        <v>1.0004373900000001</v>
      </c>
      <c r="G531" s="14">
        <f ca="1">(TRUNC(PRODUCT($F$12:$F530),16))</f>
        <v>1.27817993028815</v>
      </c>
      <c r="H531" s="14">
        <f t="shared" ca="1" si="205"/>
        <v>1.2753882788787401</v>
      </c>
      <c r="I531" s="14">
        <f t="shared" ca="1" si="206"/>
        <v>1.00218886</v>
      </c>
      <c r="J531" s="13">
        <f t="shared" si="219"/>
        <v>4.4499999999999998E-2</v>
      </c>
      <c r="K531" s="33">
        <f t="shared" si="207"/>
        <v>45280</v>
      </c>
      <c r="L531" s="2">
        <f t="shared" si="208"/>
        <v>5</v>
      </c>
      <c r="M531" s="17">
        <f t="shared" si="209"/>
        <v>5</v>
      </c>
      <c r="N531" s="12">
        <f t="shared" si="210"/>
        <v>1.000864228</v>
      </c>
      <c r="O531" s="12">
        <f t="shared" ca="1" si="211"/>
        <v>1.0030549799999999</v>
      </c>
      <c r="P531" s="17">
        <f t="shared" si="212"/>
        <v>0</v>
      </c>
      <c r="Q531" s="14">
        <f t="shared" ca="1" si="213"/>
        <v>32993.783999990002</v>
      </c>
      <c r="R531" s="21">
        <f t="shared" si="217"/>
        <v>0</v>
      </c>
      <c r="S531" s="14">
        <f t="shared" si="214"/>
        <v>0</v>
      </c>
      <c r="T531" s="4" t="str">
        <f t="shared" si="215"/>
        <v>J=</v>
      </c>
      <c r="U531" s="33">
        <f t="shared" si="216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8"/>
        <v>45289</v>
      </c>
      <c r="B532" s="124">
        <f t="shared" ca="1" si="202"/>
        <v>10839604.669199999</v>
      </c>
      <c r="C532" s="7">
        <f t="shared" si="203"/>
        <v>10800000</v>
      </c>
      <c r="D532" s="96">
        <f t="shared" si="220"/>
        <v>45288</v>
      </c>
      <c r="E532" s="94">
        <f ca="1">IF(D532&lt;$B$1,VLOOKUP(D532,[1]DI!$A$4:$B$15000,2,FALSE),0)</f>
        <v>0.11650000000000001</v>
      </c>
      <c r="F532" s="14">
        <f t="shared" ca="1" si="204"/>
        <v>1.0004373900000001</v>
      </c>
      <c r="G532" s="14">
        <f ca="1">(TRUNC(PRODUCT($F$12:$F531),16))</f>
        <v>1.2787389934078499</v>
      </c>
      <c r="H532" s="14">
        <f t="shared" ca="1" si="205"/>
        <v>1.2753882788787401</v>
      </c>
      <c r="I532" s="14">
        <f t="shared" ca="1" si="206"/>
        <v>1.00262721</v>
      </c>
      <c r="J532" s="13">
        <f t="shared" si="219"/>
        <v>4.4499999999999998E-2</v>
      </c>
      <c r="K532" s="33">
        <f t="shared" si="207"/>
        <v>45280</v>
      </c>
      <c r="L532" s="2">
        <f t="shared" si="208"/>
        <v>6</v>
      </c>
      <c r="M532" s="17">
        <f t="shared" si="209"/>
        <v>6</v>
      </c>
      <c r="N532" s="12">
        <f t="shared" si="210"/>
        <v>1.001037164</v>
      </c>
      <c r="O532" s="12">
        <f t="shared" ca="1" si="211"/>
        <v>1.0036670990000001</v>
      </c>
      <c r="P532" s="17">
        <f t="shared" si="212"/>
        <v>0</v>
      </c>
      <c r="Q532" s="14">
        <f t="shared" ca="1" si="213"/>
        <v>39604.669199999997</v>
      </c>
      <c r="R532" s="21">
        <f t="shared" si="217"/>
        <v>0</v>
      </c>
      <c r="S532" s="14">
        <f t="shared" si="214"/>
        <v>0</v>
      </c>
      <c r="T532" s="4" t="str">
        <f t="shared" si="215"/>
        <v>J=</v>
      </c>
      <c r="U532" s="33">
        <f t="shared" si="216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8"/>
        <v>45293</v>
      </c>
      <c r="B533" s="124">
        <f t="shared" ca="1" si="202"/>
        <v>10846219.5612</v>
      </c>
      <c r="C533" s="7">
        <f t="shared" si="203"/>
        <v>10800000</v>
      </c>
      <c r="D533" s="96">
        <f t="shared" si="220"/>
        <v>45289</v>
      </c>
      <c r="E533" s="94">
        <f ca="1">IF(D533&lt;$B$1,VLOOKUP(D533,[1]DI!$A$4:$B$15000,2,FALSE),0)</f>
        <v>0.11650000000000001</v>
      </c>
      <c r="F533" s="14">
        <f t="shared" ca="1" si="204"/>
        <v>1.0004373900000001</v>
      </c>
      <c r="G533" s="14">
        <f ca="1">(TRUNC(PRODUCT($F$12:$F532),16))</f>
        <v>1.27929830105618</v>
      </c>
      <c r="H533" s="14">
        <f t="shared" ca="1" si="205"/>
        <v>1.2753882788787401</v>
      </c>
      <c r="I533" s="14">
        <f t="shared" ca="1" si="206"/>
        <v>1.00306575</v>
      </c>
      <c r="J533" s="13">
        <f t="shared" si="219"/>
        <v>4.4499999999999998E-2</v>
      </c>
      <c r="K533" s="33">
        <f t="shared" si="207"/>
        <v>45280</v>
      </c>
      <c r="L533" s="2">
        <f t="shared" si="208"/>
        <v>7</v>
      </c>
      <c r="M533" s="17">
        <f t="shared" si="209"/>
        <v>7</v>
      </c>
      <c r="N533" s="12">
        <f t="shared" si="210"/>
        <v>1.0012101289999999</v>
      </c>
      <c r="O533" s="12">
        <f t="shared" ca="1" si="211"/>
        <v>1.004279589</v>
      </c>
      <c r="P533" s="17">
        <f t="shared" si="212"/>
        <v>0</v>
      </c>
      <c r="Q533" s="14">
        <f t="shared" ca="1" si="213"/>
        <v>46219.561199999996</v>
      </c>
      <c r="R533" s="21">
        <f t="shared" si="217"/>
        <v>0</v>
      </c>
      <c r="S533" s="14">
        <f t="shared" si="214"/>
        <v>0</v>
      </c>
      <c r="T533" s="4" t="str">
        <f t="shared" si="215"/>
        <v>J=</v>
      </c>
      <c r="U533" s="33">
        <f t="shared" si="216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8"/>
        <v>45294</v>
      </c>
      <c r="B534" s="124">
        <f t="shared" ca="1" si="202"/>
        <v>10852838.47079999</v>
      </c>
      <c r="C534" s="7">
        <f t="shared" si="203"/>
        <v>10800000</v>
      </c>
      <c r="D534" s="96">
        <f t="shared" si="220"/>
        <v>45293</v>
      </c>
      <c r="E534" s="94">
        <f ca="1">IF(D534&lt;$B$1,VLOOKUP(D534,[1]DI!$A$4:$B$15000,2,FALSE),0)</f>
        <v>0.11650000000000001</v>
      </c>
      <c r="F534" s="14">
        <f t="shared" ca="1" si="204"/>
        <v>1.0004373900000001</v>
      </c>
      <c r="G534" s="14">
        <f ca="1">(TRUNC(PRODUCT($F$12:$F533),16))</f>
        <v>1.27985785334008</v>
      </c>
      <c r="H534" s="14">
        <f t="shared" ca="1" si="205"/>
        <v>1.2753882788787401</v>
      </c>
      <c r="I534" s="14">
        <f t="shared" ca="1" si="206"/>
        <v>1.0035044799999999</v>
      </c>
      <c r="J534" s="13">
        <f t="shared" si="219"/>
        <v>4.4499999999999998E-2</v>
      </c>
      <c r="K534" s="33">
        <f t="shared" si="207"/>
        <v>45280</v>
      </c>
      <c r="L534" s="2">
        <f t="shared" si="208"/>
        <v>8</v>
      </c>
      <c r="M534" s="17">
        <f t="shared" si="209"/>
        <v>8</v>
      </c>
      <c r="N534" s="12">
        <f t="shared" si="210"/>
        <v>1.001383124</v>
      </c>
      <c r="O534" s="12">
        <f t="shared" ca="1" si="211"/>
        <v>1.0048924509999999</v>
      </c>
      <c r="P534" s="17">
        <f t="shared" si="212"/>
        <v>0</v>
      </c>
      <c r="Q534" s="14">
        <f t="shared" ca="1" si="213"/>
        <v>52838.470799989998</v>
      </c>
      <c r="R534" s="21">
        <f t="shared" si="217"/>
        <v>0</v>
      </c>
      <c r="S534" s="14">
        <f t="shared" si="214"/>
        <v>0</v>
      </c>
      <c r="T534" s="4" t="str">
        <f t="shared" si="215"/>
        <v>J=</v>
      </c>
      <c r="U534" s="33">
        <f t="shared" si="216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8"/>
        <v>45295</v>
      </c>
      <c r="B535" s="124">
        <f t="shared" ca="1" si="202"/>
        <v>10859461.4088</v>
      </c>
      <c r="C535" s="7">
        <f t="shared" si="203"/>
        <v>10800000</v>
      </c>
      <c r="D535" s="96">
        <f t="shared" si="220"/>
        <v>45294</v>
      </c>
      <c r="E535" s="94">
        <f ca="1">IF(D535&lt;$B$1,VLOOKUP(D535,[1]DI!$A$4:$B$15000,2,FALSE),0)</f>
        <v>0.11650000000000001</v>
      </c>
      <c r="F535" s="14">
        <f t="shared" ca="1" si="204"/>
        <v>1.0004373900000001</v>
      </c>
      <c r="G535" s="14">
        <f ca="1">(TRUNC(PRODUCT($F$12:$F534),16))</f>
        <v>1.2804176503665501</v>
      </c>
      <c r="H535" s="14">
        <f t="shared" ca="1" si="205"/>
        <v>1.2753882788787401</v>
      </c>
      <c r="I535" s="14">
        <f t="shared" ca="1" si="206"/>
        <v>1.0039434</v>
      </c>
      <c r="J535" s="13">
        <f t="shared" si="219"/>
        <v>4.4499999999999998E-2</v>
      </c>
      <c r="K535" s="33">
        <f t="shared" si="207"/>
        <v>45280</v>
      </c>
      <c r="L535" s="2">
        <f t="shared" si="208"/>
        <v>9</v>
      </c>
      <c r="M535" s="17">
        <f t="shared" si="209"/>
        <v>9</v>
      </c>
      <c r="N535" s="12">
        <f t="shared" si="210"/>
        <v>1.001556149</v>
      </c>
      <c r="O535" s="12">
        <f t="shared" ca="1" si="211"/>
        <v>1.005505686</v>
      </c>
      <c r="P535" s="17">
        <f t="shared" si="212"/>
        <v>0</v>
      </c>
      <c r="Q535" s="14">
        <f t="shared" ca="1" si="213"/>
        <v>59461.408799999997</v>
      </c>
      <c r="R535" s="21">
        <f t="shared" si="217"/>
        <v>0</v>
      </c>
      <c r="S535" s="14">
        <f t="shared" si="214"/>
        <v>0</v>
      </c>
      <c r="T535" s="4" t="str">
        <f t="shared" si="215"/>
        <v>J=</v>
      </c>
      <c r="U535" s="33">
        <f t="shared" si="216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8"/>
        <v>45296</v>
      </c>
      <c r="B536" s="124">
        <f t="shared" ca="1" si="202"/>
        <v>10866088.4616</v>
      </c>
      <c r="C536" s="7">
        <f t="shared" si="203"/>
        <v>10800000</v>
      </c>
      <c r="D536" s="96">
        <f t="shared" si="220"/>
        <v>45295</v>
      </c>
      <c r="E536" s="94">
        <f ca="1">IF(D536&lt;$B$1,VLOOKUP(D536,[1]DI!$A$4:$B$15000,2,FALSE),0)</f>
        <v>0.11650000000000001</v>
      </c>
      <c r="F536" s="14">
        <f t="shared" ca="1" si="204"/>
        <v>1.0004373900000001</v>
      </c>
      <c r="G536" s="14">
        <f ca="1">(TRUNC(PRODUCT($F$12:$F535),16))</f>
        <v>1.2809776922426499</v>
      </c>
      <c r="H536" s="14">
        <f t="shared" ca="1" si="205"/>
        <v>1.2753882788787401</v>
      </c>
      <c r="I536" s="14">
        <f t="shared" ca="1" si="206"/>
        <v>1.0043825200000001</v>
      </c>
      <c r="J536" s="13">
        <f t="shared" si="219"/>
        <v>4.4499999999999998E-2</v>
      </c>
      <c r="K536" s="33">
        <f t="shared" si="207"/>
        <v>45280</v>
      </c>
      <c r="L536" s="2">
        <f t="shared" si="208"/>
        <v>10</v>
      </c>
      <c r="M536" s="17">
        <f t="shared" si="209"/>
        <v>10</v>
      </c>
      <c r="N536" s="12">
        <f t="shared" si="210"/>
        <v>1.0017292040000001</v>
      </c>
      <c r="O536" s="12">
        <f t="shared" ca="1" si="211"/>
        <v>1.0061193020000001</v>
      </c>
      <c r="P536" s="17">
        <f t="shared" si="212"/>
        <v>0</v>
      </c>
      <c r="Q536" s="14">
        <f t="shared" ca="1" si="213"/>
        <v>66088.461599999995</v>
      </c>
      <c r="R536" s="21">
        <f t="shared" si="217"/>
        <v>0</v>
      </c>
      <c r="S536" s="14">
        <f t="shared" si="214"/>
        <v>0</v>
      </c>
      <c r="T536" s="4" t="str">
        <f t="shared" si="215"/>
        <v>J=</v>
      </c>
      <c r="U536" s="33">
        <f t="shared" si="216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8"/>
        <v>45299</v>
      </c>
      <c r="B537" s="124">
        <f t="shared" ca="1" si="202"/>
        <v>10872719.542799991</v>
      </c>
      <c r="C537" s="7">
        <f t="shared" si="203"/>
        <v>10800000</v>
      </c>
      <c r="D537" s="96">
        <f t="shared" si="220"/>
        <v>45296</v>
      </c>
      <c r="E537" s="94">
        <f ca="1">IF(D537&lt;$B$1,VLOOKUP(D537,[1]DI!$A$4:$B$15000,2,FALSE),0)</f>
        <v>0.11650000000000001</v>
      </c>
      <c r="F537" s="14">
        <f t="shared" ca="1" si="204"/>
        <v>1.0004373900000001</v>
      </c>
      <c r="G537" s="14">
        <f ca="1">(TRUNC(PRODUCT($F$12:$F536),16))</f>
        <v>1.28153797907546</v>
      </c>
      <c r="H537" s="14">
        <f t="shared" ca="1" si="205"/>
        <v>1.2753882788787401</v>
      </c>
      <c r="I537" s="14">
        <f t="shared" ca="1" si="206"/>
        <v>1.00482183</v>
      </c>
      <c r="J537" s="13">
        <f t="shared" si="219"/>
        <v>4.4499999999999998E-2</v>
      </c>
      <c r="K537" s="33">
        <f t="shared" si="207"/>
        <v>45280</v>
      </c>
      <c r="L537" s="2">
        <f t="shared" si="208"/>
        <v>11</v>
      </c>
      <c r="M537" s="17">
        <f t="shared" si="209"/>
        <v>11</v>
      </c>
      <c r="N537" s="12">
        <f t="shared" si="210"/>
        <v>1.0019022879999999</v>
      </c>
      <c r="O537" s="12">
        <f t="shared" ca="1" si="211"/>
        <v>1.006733291</v>
      </c>
      <c r="P537" s="17">
        <f t="shared" si="212"/>
        <v>0</v>
      </c>
      <c r="Q537" s="14">
        <f t="shared" ca="1" si="213"/>
        <v>72719.542799989998</v>
      </c>
      <c r="R537" s="21">
        <f t="shared" si="217"/>
        <v>0</v>
      </c>
      <c r="S537" s="14">
        <f t="shared" si="214"/>
        <v>0</v>
      </c>
      <c r="T537" s="4" t="str">
        <f t="shared" si="215"/>
        <v>J=</v>
      </c>
      <c r="U537" s="33">
        <f t="shared" si="216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8"/>
        <v>45300</v>
      </c>
      <c r="B538" s="124">
        <f t="shared" ca="1" si="202"/>
        <v>10879354.533600001</v>
      </c>
      <c r="C538" s="7">
        <f t="shared" si="203"/>
        <v>10800000</v>
      </c>
      <c r="D538" s="96">
        <f t="shared" si="220"/>
        <v>45299</v>
      </c>
      <c r="E538" s="94">
        <f ca="1">IF(D538&lt;$B$1,VLOOKUP(D538,[1]DI!$A$4:$B$15000,2,FALSE),0)</f>
        <v>0.11650000000000001</v>
      </c>
      <c r="F538" s="14">
        <f t="shared" ca="1" si="204"/>
        <v>1.0004373900000001</v>
      </c>
      <c r="G538" s="14">
        <f ca="1">(TRUNC(PRODUCT($F$12:$F537),16))</f>
        <v>1.2820985109721299</v>
      </c>
      <c r="H538" s="14">
        <f t="shared" ca="1" si="205"/>
        <v>1.2753882788787401</v>
      </c>
      <c r="I538" s="14">
        <f t="shared" ca="1" si="206"/>
        <v>1.00526132</v>
      </c>
      <c r="J538" s="13">
        <f t="shared" si="219"/>
        <v>4.4499999999999998E-2</v>
      </c>
      <c r="K538" s="33">
        <f t="shared" si="207"/>
        <v>45280</v>
      </c>
      <c r="L538" s="2">
        <f t="shared" si="208"/>
        <v>12</v>
      </c>
      <c r="M538" s="17">
        <f t="shared" si="209"/>
        <v>12</v>
      </c>
      <c r="N538" s="12">
        <f t="shared" si="210"/>
        <v>1.0020754030000001</v>
      </c>
      <c r="O538" s="12">
        <f t="shared" ca="1" si="211"/>
        <v>1.007347642</v>
      </c>
      <c r="P538" s="17">
        <f t="shared" si="212"/>
        <v>0</v>
      </c>
      <c r="Q538" s="14">
        <f t="shared" ca="1" si="213"/>
        <v>79354.533599999995</v>
      </c>
      <c r="R538" s="21">
        <f t="shared" si="217"/>
        <v>0</v>
      </c>
      <c r="S538" s="14">
        <f t="shared" si="214"/>
        <v>0</v>
      </c>
      <c r="T538" s="4" t="str">
        <f t="shared" si="215"/>
        <v>J=</v>
      </c>
      <c r="U538" s="33">
        <f t="shared" si="216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8"/>
        <v>45301</v>
      </c>
      <c r="B539" s="124">
        <f t="shared" ca="1" si="202"/>
        <v>10885993.7796</v>
      </c>
      <c r="C539" s="7">
        <f t="shared" si="203"/>
        <v>10800000</v>
      </c>
      <c r="D539" s="96">
        <f t="shared" si="220"/>
        <v>45300</v>
      </c>
      <c r="E539" s="94">
        <f ca="1">IF(D539&lt;$B$1,VLOOKUP(D539,[1]DI!$A$4:$B$15000,2,FALSE),0)</f>
        <v>0.11650000000000001</v>
      </c>
      <c r="F539" s="14">
        <f t="shared" ca="1" si="204"/>
        <v>1.0004373900000001</v>
      </c>
      <c r="G539" s="14">
        <f ca="1">(TRUNC(PRODUCT($F$12:$F538),16))</f>
        <v>1.28265928803984</v>
      </c>
      <c r="H539" s="14">
        <f t="shared" ca="1" si="205"/>
        <v>1.2753882788787401</v>
      </c>
      <c r="I539" s="14">
        <f t="shared" ca="1" si="206"/>
        <v>1.0057010200000001</v>
      </c>
      <c r="J539" s="13">
        <f t="shared" si="219"/>
        <v>4.4499999999999998E-2</v>
      </c>
      <c r="K539" s="33">
        <f t="shared" si="207"/>
        <v>45280</v>
      </c>
      <c r="L539" s="2">
        <f t="shared" si="208"/>
        <v>13</v>
      </c>
      <c r="M539" s="17">
        <f t="shared" si="209"/>
        <v>13</v>
      </c>
      <c r="N539" s="12">
        <f t="shared" si="210"/>
        <v>1.0022485480000001</v>
      </c>
      <c r="O539" s="12">
        <f t="shared" ca="1" si="211"/>
        <v>1.0079623870000001</v>
      </c>
      <c r="P539" s="17">
        <f t="shared" si="212"/>
        <v>0</v>
      </c>
      <c r="Q539" s="14">
        <f t="shared" ca="1" si="213"/>
        <v>85993.779599999994</v>
      </c>
      <c r="R539" s="21">
        <f t="shared" si="217"/>
        <v>0</v>
      </c>
      <c r="S539" s="14">
        <f t="shared" si="214"/>
        <v>0</v>
      </c>
      <c r="T539" s="4" t="str">
        <f t="shared" si="215"/>
        <v>J=</v>
      </c>
      <c r="U539" s="33">
        <f t="shared" si="216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8"/>
        <v>45302</v>
      </c>
      <c r="B540" s="124">
        <f t="shared" ca="1" si="202"/>
        <v>10892636.9352</v>
      </c>
      <c r="C540" s="7">
        <f t="shared" si="203"/>
        <v>10800000</v>
      </c>
      <c r="D540" s="96">
        <f t="shared" si="220"/>
        <v>45301</v>
      </c>
      <c r="E540" s="94">
        <f ca="1">IF(D540&lt;$B$1,VLOOKUP(D540,[1]DI!$A$4:$B$15000,2,FALSE),0)</f>
        <v>0.11650000000000001</v>
      </c>
      <c r="F540" s="14">
        <f t="shared" ca="1" si="204"/>
        <v>1.0004373900000001</v>
      </c>
      <c r="G540" s="14">
        <f ca="1">(TRUNC(PRODUCT($F$12:$F539),16))</f>
        <v>1.2832203103858399</v>
      </c>
      <c r="H540" s="14">
        <f t="shared" ca="1" si="205"/>
        <v>1.2753882788787401</v>
      </c>
      <c r="I540" s="14">
        <f t="shared" ca="1" si="206"/>
        <v>1.0061408999999999</v>
      </c>
      <c r="J540" s="13">
        <f t="shared" si="219"/>
        <v>4.4499999999999998E-2</v>
      </c>
      <c r="K540" s="33">
        <f t="shared" si="207"/>
        <v>45280</v>
      </c>
      <c r="L540" s="2">
        <f t="shared" si="208"/>
        <v>14</v>
      </c>
      <c r="M540" s="17">
        <f t="shared" si="209"/>
        <v>14</v>
      </c>
      <c r="N540" s="12">
        <f t="shared" si="210"/>
        <v>1.002421722</v>
      </c>
      <c r="O540" s="12">
        <f t="shared" ca="1" si="211"/>
        <v>1.0085774940000001</v>
      </c>
      <c r="P540" s="17">
        <f t="shared" si="212"/>
        <v>0</v>
      </c>
      <c r="Q540" s="14">
        <f t="shared" ca="1" si="213"/>
        <v>92636.935200000007</v>
      </c>
      <c r="R540" s="21">
        <f t="shared" si="217"/>
        <v>0</v>
      </c>
      <c r="S540" s="14">
        <f t="shared" si="214"/>
        <v>0</v>
      </c>
      <c r="T540" s="4" t="str">
        <f t="shared" si="215"/>
        <v>J=</v>
      </c>
      <c r="U540" s="33">
        <f t="shared" si="216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8"/>
        <v>45303</v>
      </c>
      <c r="B541" s="124">
        <f t="shared" ca="1" si="202"/>
        <v>10899284.2272</v>
      </c>
      <c r="C541" s="7">
        <f t="shared" si="203"/>
        <v>10800000</v>
      </c>
      <c r="D541" s="96">
        <f t="shared" si="220"/>
        <v>45302</v>
      </c>
      <c r="E541" s="94">
        <f ca="1">IF(D541&lt;$B$1,VLOOKUP(D541,[1]DI!$A$4:$B$15000,2,FALSE),0)</f>
        <v>0.11650000000000001</v>
      </c>
      <c r="F541" s="14">
        <f t="shared" ca="1" si="204"/>
        <v>1.0004373900000001</v>
      </c>
      <c r="G541" s="14">
        <f ca="1">(TRUNC(PRODUCT($F$12:$F540),16))</f>
        <v>1.2837815781174</v>
      </c>
      <c r="H541" s="14">
        <f t="shared" ca="1" si="205"/>
        <v>1.2753882788787401</v>
      </c>
      <c r="I541" s="14">
        <f t="shared" ca="1" si="206"/>
        <v>1.0065809800000001</v>
      </c>
      <c r="J541" s="13">
        <f t="shared" si="219"/>
        <v>4.4499999999999998E-2</v>
      </c>
      <c r="K541" s="33">
        <f t="shared" si="207"/>
        <v>45280</v>
      </c>
      <c r="L541" s="2">
        <f t="shared" si="208"/>
        <v>15</v>
      </c>
      <c r="M541" s="17">
        <f t="shared" si="209"/>
        <v>15</v>
      </c>
      <c r="N541" s="12">
        <f t="shared" si="210"/>
        <v>1.0025949270000001</v>
      </c>
      <c r="O541" s="12">
        <f t="shared" ca="1" si="211"/>
        <v>1.009192984</v>
      </c>
      <c r="P541" s="17">
        <f t="shared" si="212"/>
        <v>0</v>
      </c>
      <c r="Q541" s="14">
        <f t="shared" ca="1" si="213"/>
        <v>99284.227199999994</v>
      </c>
      <c r="R541" s="21">
        <f t="shared" si="217"/>
        <v>0</v>
      </c>
      <c r="S541" s="14">
        <f t="shared" si="214"/>
        <v>0</v>
      </c>
      <c r="T541" s="4" t="str">
        <f t="shared" si="215"/>
        <v>J=</v>
      </c>
      <c r="U541" s="33">
        <f t="shared" si="216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8"/>
        <v>45306</v>
      </c>
      <c r="B542" s="124">
        <f t="shared" ca="1" si="202"/>
        <v>10905935.4396</v>
      </c>
      <c r="C542" s="7">
        <f t="shared" si="203"/>
        <v>10800000</v>
      </c>
      <c r="D542" s="96">
        <f t="shared" si="220"/>
        <v>45303</v>
      </c>
      <c r="E542" s="94">
        <f ca="1">IF(D542&lt;$B$1,VLOOKUP(D542,[1]DI!$A$4:$B$15000,2,FALSE),0)</f>
        <v>0.11650000000000001</v>
      </c>
      <c r="F542" s="14">
        <f t="shared" ca="1" si="204"/>
        <v>1.0004373900000001</v>
      </c>
      <c r="G542" s="14">
        <f ca="1">(TRUNC(PRODUCT($F$12:$F541),16))</f>
        <v>1.2843430913418501</v>
      </c>
      <c r="H542" s="14">
        <f t="shared" ca="1" si="205"/>
        <v>1.2753882788787401</v>
      </c>
      <c r="I542" s="14">
        <f t="shared" ca="1" si="206"/>
        <v>1.00702124</v>
      </c>
      <c r="J542" s="13">
        <f t="shared" si="219"/>
        <v>4.4499999999999998E-2</v>
      </c>
      <c r="K542" s="33">
        <f t="shared" si="207"/>
        <v>45280</v>
      </c>
      <c r="L542" s="2">
        <f t="shared" si="208"/>
        <v>16</v>
      </c>
      <c r="M542" s="17">
        <f t="shared" si="209"/>
        <v>16</v>
      </c>
      <c r="N542" s="12">
        <f t="shared" si="210"/>
        <v>1.0027681610000001</v>
      </c>
      <c r="O542" s="12">
        <f t="shared" ca="1" si="211"/>
        <v>1.009808837</v>
      </c>
      <c r="P542" s="17">
        <f t="shared" si="212"/>
        <v>0</v>
      </c>
      <c r="Q542" s="14">
        <f t="shared" ca="1" si="213"/>
        <v>105935.4396</v>
      </c>
      <c r="R542" s="21">
        <f t="shared" si="217"/>
        <v>0</v>
      </c>
      <c r="S542" s="14">
        <f t="shared" si="214"/>
        <v>0</v>
      </c>
      <c r="T542" s="4" t="str">
        <f t="shared" si="215"/>
        <v>J=</v>
      </c>
      <c r="U542" s="33">
        <f t="shared" si="216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8"/>
        <v>45307</v>
      </c>
      <c r="B543" s="124">
        <f t="shared" ca="1" si="202"/>
        <v>10912590.89639999</v>
      </c>
      <c r="C543" s="7">
        <f t="shared" si="203"/>
        <v>10800000</v>
      </c>
      <c r="D543" s="96">
        <f t="shared" si="220"/>
        <v>45306</v>
      </c>
      <c r="E543" s="94">
        <f ca="1">IF(D543&lt;$B$1,VLOOKUP(D543,[1]DI!$A$4:$B$15000,2,FALSE),0)</f>
        <v>0.11650000000000001</v>
      </c>
      <c r="F543" s="14">
        <f t="shared" ca="1" si="204"/>
        <v>1.0004373900000001</v>
      </c>
      <c r="G543" s="14">
        <f ca="1">(TRUNC(PRODUCT($F$12:$F542),16))</f>
        <v>1.2849048501665701</v>
      </c>
      <c r="H543" s="14">
        <f t="shared" ca="1" si="205"/>
        <v>1.2753882788787401</v>
      </c>
      <c r="I543" s="14">
        <f t="shared" ca="1" si="206"/>
        <v>1.0074617100000001</v>
      </c>
      <c r="J543" s="13">
        <f t="shared" si="219"/>
        <v>4.4499999999999998E-2</v>
      </c>
      <c r="K543" s="33">
        <f t="shared" si="207"/>
        <v>45280</v>
      </c>
      <c r="L543" s="2">
        <f t="shared" si="208"/>
        <v>17</v>
      </c>
      <c r="M543" s="17">
        <f t="shared" si="209"/>
        <v>17</v>
      </c>
      <c r="N543" s="12">
        <f t="shared" si="210"/>
        <v>1.0029414249999999</v>
      </c>
      <c r="O543" s="12">
        <f t="shared" ca="1" si="211"/>
        <v>1.0104250829999999</v>
      </c>
      <c r="P543" s="17">
        <f t="shared" si="212"/>
        <v>0</v>
      </c>
      <c r="Q543" s="14">
        <f t="shared" ca="1" si="213"/>
        <v>112590.89639999</v>
      </c>
      <c r="R543" s="21">
        <f t="shared" si="217"/>
        <v>0</v>
      </c>
      <c r="S543" s="14">
        <f t="shared" si="214"/>
        <v>0</v>
      </c>
      <c r="T543" s="4" t="str">
        <f t="shared" si="215"/>
        <v>J=</v>
      </c>
      <c r="U543" s="33">
        <f t="shared" si="216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8"/>
        <v>45308</v>
      </c>
      <c r="B544" s="124">
        <f t="shared" ca="1" si="202"/>
        <v>10919250.28439999</v>
      </c>
      <c r="C544" s="7">
        <f t="shared" si="203"/>
        <v>10800000</v>
      </c>
      <c r="D544" s="96">
        <f t="shared" si="220"/>
        <v>45307</v>
      </c>
      <c r="E544" s="94">
        <f ca="1">IF(D544&lt;$B$1,VLOOKUP(D544,[1]DI!$A$4:$B$15000,2,FALSE),0)</f>
        <v>0.11650000000000001</v>
      </c>
      <c r="F544" s="14">
        <f t="shared" ca="1" si="204"/>
        <v>1.0004373900000001</v>
      </c>
      <c r="G544" s="14">
        <f ca="1">(TRUNC(PRODUCT($F$12:$F543),16))</f>
        <v>1.28546685469898</v>
      </c>
      <c r="H544" s="14">
        <f t="shared" ca="1" si="205"/>
        <v>1.2753882788787401</v>
      </c>
      <c r="I544" s="14">
        <f t="shared" ca="1" si="206"/>
        <v>1.0079023600000001</v>
      </c>
      <c r="J544" s="13">
        <f t="shared" si="219"/>
        <v>4.4499999999999998E-2</v>
      </c>
      <c r="K544" s="33">
        <f t="shared" si="207"/>
        <v>45280</v>
      </c>
      <c r="L544" s="2">
        <f t="shared" si="208"/>
        <v>18</v>
      </c>
      <c r="M544" s="17">
        <f t="shared" si="209"/>
        <v>18</v>
      </c>
      <c r="N544" s="12">
        <f t="shared" si="210"/>
        <v>1.003114719</v>
      </c>
      <c r="O544" s="12">
        <f t="shared" ca="1" si="211"/>
        <v>1.0110416929999999</v>
      </c>
      <c r="P544" s="17">
        <f t="shared" si="212"/>
        <v>0</v>
      </c>
      <c r="Q544" s="14">
        <f t="shared" ca="1" si="213"/>
        <v>119250.28439999001</v>
      </c>
      <c r="R544" s="21">
        <f t="shared" si="217"/>
        <v>0</v>
      </c>
      <c r="S544" s="14">
        <f t="shared" si="214"/>
        <v>0</v>
      </c>
      <c r="T544" s="4" t="str">
        <f t="shared" si="215"/>
        <v>J=</v>
      </c>
      <c r="U544" s="33">
        <f t="shared" si="216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8"/>
        <v>45309</v>
      </c>
      <c r="B545" s="124">
        <f t="shared" ca="1" si="202"/>
        <v>10925913.81959999</v>
      </c>
      <c r="C545" s="7">
        <f t="shared" si="203"/>
        <v>10800000</v>
      </c>
      <c r="D545" s="96">
        <f t="shared" si="220"/>
        <v>45308</v>
      </c>
      <c r="E545" s="94">
        <f ca="1">IF(D545&lt;$B$1,VLOOKUP(D545,[1]DI!$A$4:$B$15000,2,FALSE),0)</f>
        <v>0.11650000000000001</v>
      </c>
      <c r="F545" s="14">
        <f t="shared" ca="1" si="204"/>
        <v>1.0004373900000001</v>
      </c>
      <c r="G545" s="14">
        <f ca="1">(TRUNC(PRODUCT($F$12:$F544),16))</f>
        <v>1.28602910504656</v>
      </c>
      <c r="H545" s="14">
        <f t="shared" ca="1" si="205"/>
        <v>1.2753882788787401</v>
      </c>
      <c r="I545" s="14">
        <f t="shared" ca="1" si="206"/>
        <v>1.00834321</v>
      </c>
      <c r="J545" s="13">
        <f t="shared" si="219"/>
        <v>4.4499999999999998E-2</v>
      </c>
      <c r="K545" s="33">
        <f t="shared" si="207"/>
        <v>45280</v>
      </c>
      <c r="L545" s="2">
        <f t="shared" si="208"/>
        <v>19</v>
      </c>
      <c r="M545" s="17">
        <f t="shared" si="209"/>
        <v>19</v>
      </c>
      <c r="N545" s="12">
        <f t="shared" si="210"/>
        <v>1.003288044</v>
      </c>
      <c r="O545" s="12">
        <f t="shared" ca="1" si="211"/>
        <v>1.0116586869999999</v>
      </c>
      <c r="P545" s="17">
        <f t="shared" si="212"/>
        <v>0</v>
      </c>
      <c r="Q545" s="14">
        <f t="shared" ca="1" si="213"/>
        <v>125913.81959999001</v>
      </c>
      <c r="R545" s="21">
        <f t="shared" si="217"/>
        <v>0</v>
      </c>
      <c r="S545" s="14">
        <f t="shared" si="214"/>
        <v>0</v>
      </c>
      <c r="T545" s="4" t="str">
        <f t="shared" si="215"/>
        <v>J=</v>
      </c>
      <c r="U545" s="33">
        <f t="shared" si="216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8"/>
        <v>45310</v>
      </c>
      <c r="B546" s="124">
        <f t="shared" ca="1" si="202"/>
        <v>10932581.2752</v>
      </c>
      <c r="C546" s="7">
        <f t="shared" si="203"/>
        <v>10800000</v>
      </c>
      <c r="D546" s="96">
        <f t="shared" si="220"/>
        <v>45309</v>
      </c>
      <c r="E546" s="94">
        <f ca="1">IF(D546&lt;$B$1,VLOOKUP(D546,[1]DI!$A$4:$B$15000,2,FALSE),0)</f>
        <v>0.11650000000000001</v>
      </c>
      <c r="F546" s="14">
        <f t="shared" ca="1" si="204"/>
        <v>1.0004373900000001</v>
      </c>
      <c r="G546" s="14">
        <f ca="1">(TRUNC(PRODUCT($F$12:$F545),16))</f>
        <v>1.2865916013168199</v>
      </c>
      <c r="H546" s="14">
        <f t="shared" ca="1" si="205"/>
        <v>1.2753882788787401</v>
      </c>
      <c r="I546" s="14">
        <f t="shared" ca="1" si="206"/>
        <v>1.00878424</v>
      </c>
      <c r="J546" s="13">
        <f t="shared" si="219"/>
        <v>4.4499999999999998E-2</v>
      </c>
      <c r="K546" s="33">
        <f t="shared" si="207"/>
        <v>45280</v>
      </c>
      <c r="L546" s="2">
        <f t="shared" si="208"/>
        <v>20</v>
      </c>
      <c r="M546" s="17">
        <f t="shared" si="209"/>
        <v>20</v>
      </c>
      <c r="N546" s="12">
        <f t="shared" si="210"/>
        <v>1.003461398</v>
      </c>
      <c r="O546" s="12">
        <f t="shared" ca="1" si="211"/>
        <v>1.012276044</v>
      </c>
      <c r="P546" s="17">
        <f t="shared" si="212"/>
        <v>0</v>
      </c>
      <c r="Q546" s="14">
        <f t="shared" ca="1" si="213"/>
        <v>132581.2752</v>
      </c>
      <c r="R546" s="21">
        <f t="shared" si="217"/>
        <v>0</v>
      </c>
      <c r="S546" s="14">
        <f t="shared" si="214"/>
        <v>0</v>
      </c>
      <c r="T546" s="4" t="str">
        <f t="shared" si="215"/>
        <v>J=</v>
      </c>
      <c r="U546" s="33">
        <f t="shared" si="216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8"/>
        <v>45313</v>
      </c>
      <c r="B547" s="124">
        <f t="shared" ca="1" si="202"/>
        <v>10939252.986</v>
      </c>
      <c r="C547" s="7">
        <f t="shared" si="203"/>
        <v>10800000</v>
      </c>
      <c r="D547" s="96">
        <f t="shared" si="220"/>
        <v>45310</v>
      </c>
      <c r="E547" s="94">
        <f ca="1">IF(D547&lt;$B$1,VLOOKUP(D547,[1]DI!$A$4:$B$15000,2,FALSE),0)</f>
        <v>0.11650000000000001</v>
      </c>
      <c r="F547" s="14">
        <f t="shared" ca="1" si="204"/>
        <v>1.0004373900000001</v>
      </c>
      <c r="G547" s="14">
        <f ca="1">(TRUNC(PRODUCT($F$12:$F546),16))</f>
        <v>1.2871543436173201</v>
      </c>
      <c r="H547" s="14">
        <f t="shared" ca="1" si="205"/>
        <v>1.2753882788787401</v>
      </c>
      <c r="I547" s="14">
        <f t="shared" ca="1" si="206"/>
        <v>1.00922548</v>
      </c>
      <c r="J547" s="13">
        <f t="shared" si="219"/>
        <v>4.4499999999999998E-2</v>
      </c>
      <c r="K547" s="33">
        <f t="shared" si="207"/>
        <v>45280</v>
      </c>
      <c r="L547" s="2">
        <f t="shared" si="208"/>
        <v>21</v>
      </c>
      <c r="M547" s="17">
        <f t="shared" si="209"/>
        <v>21</v>
      </c>
      <c r="N547" s="12">
        <f t="shared" si="210"/>
        <v>1.003634782</v>
      </c>
      <c r="O547" s="12">
        <f t="shared" ca="1" si="211"/>
        <v>1.0128937950000001</v>
      </c>
      <c r="P547" s="17">
        <f t="shared" si="212"/>
        <v>26</v>
      </c>
      <c r="Q547" s="14">
        <f t="shared" ca="1" si="213"/>
        <v>139252.986</v>
      </c>
      <c r="R547" s="21">
        <f t="shared" si="217"/>
        <v>0</v>
      </c>
      <c r="S547" s="14">
        <f t="shared" si="214"/>
        <v>0</v>
      </c>
      <c r="T547" s="4" t="str">
        <f t="shared" si="215"/>
        <v>J=</v>
      </c>
      <c r="U547" s="33">
        <f t="shared" si="216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8"/>
        <v>45314</v>
      </c>
      <c r="B548" s="124">
        <f t="shared" ca="1" si="202"/>
        <v>10806590.721599991</v>
      </c>
      <c r="C548" s="7">
        <f t="shared" si="203"/>
        <v>10800000</v>
      </c>
      <c r="D548" s="96">
        <f t="shared" si="220"/>
        <v>45313</v>
      </c>
      <c r="E548" s="94">
        <f ca="1">IF(D548&lt;$B$1,VLOOKUP(D548,[1]DI!$A$4:$B$15000,2,FALSE),0)</f>
        <v>0.11650000000000001</v>
      </c>
      <c r="F548" s="14">
        <f t="shared" ca="1" si="204"/>
        <v>1.0004373900000001</v>
      </c>
      <c r="G548" s="14">
        <f ca="1">(TRUNC(PRODUCT($F$12:$F547),16))</f>
        <v>1.2877173320556701</v>
      </c>
      <c r="H548" s="14">
        <f t="shared" ca="1" si="205"/>
        <v>1.2871543436173201</v>
      </c>
      <c r="I548" s="14">
        <f t="shared" ca="1" si="206"/>
        <v>1.0004373900000001</v>
      </c>
      <c r="J548" s="13">
        <f t="shared" si="219"/>
        <v>4.4499999999999998E-2</v>
      </c>
      <c r="K548" s="33">
        <f t="shared" si="207"/>
        <v>45313</v>
      </c>
      <c r="L548" s="2">
        <f t="shared" si="208"/>
        <v>1</v>
      </c>
      <c r="M548" s="17">
        <f t="shared" si="209"/>
        <v>1</v>
      </c>
      <c r="N548" s="12">
        <f t="shared" si="210"/>
        <v>1.000172786</v>
      </c>
      <c r="O548" s="12">
        <f t="shared" ca="1" si="211"/>
        <v>1.000610252</v>
      </c>
      <c r="P548" s="17">
        <f t="shared" si="212"/>
        <v>0</v>
      </c>
      <c r="Q548" s="14">
        <f t="shared" ca="1" si="213"/>
        <v>6590.72159999</v>
      </c>
      <c r="R548" s="21">
        <f t="shared" si="217"/>
        <v>0</v>
      </c>
      <c r="S548" s="14">
        <f t="shared" si="214"/>
        <v>0</v>
      </c>
      <c r="T548" s="4" t="str">
        <f t="shared" si="215"/>
        <v>J=</v>
      </c>
      <c r="U548" s="33">
        <f t="shared" si="216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8"/>
        <v>45315</v>
      </c>
      <c r="B549" s="124">
        <f t="shared" ca="1" si="202"/>
        <v>10813185.43919999</v>
      </c>
      <c r="C549" s="7">
        <f t="shared" si="203"/>
        <v>10800000</v>
      </c>
      <c r="D549" s="96">
        <f t="shared" si="220"/>
        <v>45314</v>
      </c>
      <c r="E549" s="94">
        <f ca="1">IF(D549&lt;$B$1,VLOOKUP(D549,[1]DI!$A$4:$B$15000,2,FALSE),0)</f>
        <v>0.11650000000000001</v>
      </c>
      <c r="F549" s="14">
        <f t="shared" ca="1" si="204"/>
        <v>1.0004373900000001</v>
      </c>
      <c r="G549" s="14">
        <f ca="1">(TRUNC(PRODUCT($F$12:$F548),16))</f>
        <v>1.2882805667395401</v>
      </c>
      <c r="H549" s="14">
        <f t="shared" ca="1" si="205"/>
        <v>1.2871543436173201</v>
      </c>
      <c r="I549" s="14">
        <f t="shared" ca="1" si="206"/>
        <v>1.0008749699999999</v>
      </c>
      <c r="J549" s="13">
        <f t="shared" si="219"/>
        <v>4.4499999999999998E-2</v>
      </c>
      <c r="K549" s="33">
        <f t="shared" si="207"/>
        <v>45313</v>
      </c>
      <c r="L549" s="2">
        <f t="shared" si="208"/>
        <v>2</v>
      </c>
      <c r="M549" s="17">
        <f t="shared" si="209"/>
        <v>2</v>
      </c>
      <c r="N549" s="12">
        <f t="shared" si="210"/>
        <v>1.0003456019999999</v>
      </c>
      <c r="O549" s="12">
        <f t="shared" ca="1" si="211"/>
        <v>1.0012208739999999</v>
      </c>
      <c r="P549" s="17">
        <f t="shared" si="212"/>
        <v>0</v>
      </c>
      <c r="Q549" s="14">
        <f t="shared" ca="1" si="213"/>
        <v>13185.43919999</v>
      </c>
      <c r="R549" s="21">
        <f t="shared" si="217"/>
        <v>0</v>
      </c>
      <c r="S549" s="14">
        <f t="shared" si="214"/>
        <v>0</v>
      </c>
      <c r="T549" s="4" t="str">
        <f t="shared" si="215"/>
        <v>J=</v>
      </c>
      <c r="U549" s="33">
        <f t="shared" si="216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8"/>
        <v>45316</v>
      </c>
      <c r="B550" s="124">
        <f t="shared" ca="1" si="202"/>
        <v>10819784.1744</v>
      </c>
      <c r="C550" s="7">
        <f t="shared" si="203"/>
        <v>10800000</v>
      </c>
      <c r="D550" s="96">
        <f t="shared" si="220"/>
        <v>45315</v>
      </c>
      <c r="E550" s="94">
        <f ca="1">IF(D550&lt;$B$1,VLOOKUP(D550,[1]DI!$A$4:$B$15000,2,FALSE),0)</f>
        <v>0.11650000000000001</v>
      </c>
      <c r="F550" s="14">
        <f t="shared" ca="1" si="204"/>
        <v>1.0004373900000001</v>
      </c>
      <c r="G550" s="14">
        <f ca="1">(TRUNC(PRODUCT($F$12:$F549),16))</f>
        <v>1.2888440477766301</v>
      </c>
      <c r="H550" s="14">
        <f t="shared" ca="1" si="205"/>
        <v>1.2871543436173201</v>
      </c>
      <c r="I550" s="14">
        <f t="shared" ca="1" si="206"/>
        <v>1.0013127399999999</v>
      </c>
      <c r="J550" s="13">
        <f t="shared" si="219"/>
        <v>4.4499999999999998E-2</v>
      </c>
      <c r="K550" s="33">
        <f t="shared" si="207"/>
        <v>45313</v>
      </c>
      <c r="L550" s="2">
        <f t="shared" si="208"/>
        <v>3</v>
      </c>
      <c r="M550" s="17">
        <f t="shared" si="209"/>
        <v>3</v>
      </c>
      <c r="N550" s="12">
        <f t="shared" si="210"/>
        <v>1.0005184469999999</v>
      </c>
      <c r="O550" s="12">
        <f t="shared" ca="1" si="211"/>
        <v>1.001831868</v>
      </c>
      <c r="P550" s="17">
        <f t="shared" si="212"/>
        <v>0</v>
      </c>
      <c r="Q550" s="14">
        <f t="shared" ca="1" si="213"/>
        <v>19784.1744</v>
      </c>
      <c r="R550" s="21">
        <f t="shared" si="217"/>
        <v>0</v>
      </c>
      <c r="S550" s="14">
        <f t="shared" si="214"/>
        <v>0</v>
      </c>
      <c r="T550" s="4" t="str">
        <f t="shared" si="215"/>
        <v>J=</v>
      </c>
      <c r="U550" s="33">
        <f t="shared" si="216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8"/>
        <v>45317</v>
      </c>
      <c r="B551" s="124">
        <f t="shared" ca="1" si="202"/>
        <v>10826387.0244</v>
      </c>
      <c r="C551" s="7">
        <f t="shared" si="203"/>
        <v>10800000</v>
      </c>
      <c r="D551" s="96">
        <f t="shared" si="220"/>
        <v>45316</v>
      </c>
      <c r="E551" s="94">
        <f ca="1">IF(D551&lt;$B$1,VLOOKUP(D551,[1]DI!$A$4:$B$15000,2,FALSE),0)</f>
        <v>0.11650000000000001</v>
      </c>
      <c r="F551" s="14">
        <f t="shared" ca="1" si="204"/>
        <v>1.0004373900000001</v>
      </c>
      <c r="G551" s="14">
        <f ca="1">(TRUNC(PRODUCT($F$12:$F550),16))</f>
        <v>1.28940777527468</v>
      </c>
      <c r="H551" s="14">
        <f t="shared" ca="1" si="205"/>
        <v>1.2871543436173201</v>
      </c>
      <c r="I551" s="14">
        <f t="shared" ca="1" si="206"/>
        <v>1.00175071</v>
      </c>
      <c r="J551" s="13">
        <f t="shared" si="219"/>
        <v>4.4499999999999998E-2</v>
      </c>
      <c r="K551" s="33">
        <f t="shared" si="207"/>
        <v>45313</v>
      </c>
      <c r="L551" s="2">
        <f t="shared" si="208"/>
        <v>4</v>
      </c>
      <c r="M551" s="17">
        <f t="shared" si="209"/>
        <v>4</v>
      </c>
      <c r="N551" s="12">
        <f t="shared" si="210"/>
        <v>1.0006913230000001</v>
      </c>
      <c r="O551" s="12">
        <f t="shared" ca="1" si="211"/>
        <v>1.0024432430000001</v>
      </c>
      <c r="P551" s="17">
        <f t="shared" si="212"/>
        <v>0</v>
      </c>
      <c r="Q551" s="14">
        <f t="shared" ca="1" si="213"/>
        <v>26387.024399999998</v>
      </c>
      <c r="R551" s="21">
        <f t="shared" si="217"/>
        <v>0</v>
      </c>
      <c r="S551" s="14">
        <f t="shared" si="214"/>
        <v>0</v>
      </c>
      <c r="T551" s="4" t="str">
        <f t="shared" si="215"/>
        <v>J=</v>
      </c>
      <c r="U551" s="33">
        <f t="shared" si="216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8"/>
        <v>45320</v>
      </c>
      <c r="B552" s="124">
        <f t="shared" ca="1" si="202"/>
        <v>10832993.783999991</v>
      </c>
      <c r="C552" s="7">
        <f t="shared" si="203"/>
        <v>10800000</v>
      </c>
      <c r="D552" s="96">
        <f t="shared" si="220"/>
        <v>45317</v>
      </c>
      <c r="E552" s="94">
        <f ca="1">IF(D552&lt;$B$1,VLOOKUP(D552,[1]DI!$A$4:$B$15000,2,FALSE),0)</f>
        <v>0.11650000000000001</v>
      </c>
      <c r="F552" s="14">
        <f t="shared" ca="1" si="204"/>
        <v>1.0004373900000001</v>
      </c>
      <c r="G552" s="14">
        <f ca="1">(TRUNC(PRODUCT($F$12:$F551),16))</f>
        <v>1.2899717493415099</v>
      </c>
      <c r="H552" s="14">
        <f t="shared" ca="1" si="205"/>
        <v>1.2871543436173201</v>
      </c>
      <c r="I552" s="14">
        <f t="shared" ca="1" si="206"/>
        <v>1.00218886</v>
      </c>
      <c r="J552" s="13">
        <f t="shared" si="219"/>
        <v>4.4499999999999998E-2</v>
      </c>
      <c r="K552" s="33">
        <f t="shared" si="207"/>
        <v>45313</v>
      </c>
      <c r="L552" s="2">
        <f t="shared" si="208"/>
        <v>5</v>
      </c>
      <c r="M552" s="17">
        <f t="shared" si="209"/>
        <v>5</v>
      </c>
      <c r="N552" s="12">
        <f t="shared" si="210"/>
        <v>1.000864228</v>
      </c>
      <c r="O552" s="12">
        <f t="shared" ca="1" si="211"/>
        <v>1.0030549799999999</v>
      </c>
      <c r="P552" s="17">
        <f t="shared" si="212"/>
        <v>0</v>
      </c>
      <c r="Q552" s="14">
        <f t="shared" ca="1" si="213"/>
        <v>32993.783999990002</v>
      </c>
      <c r="R552" s="21">
        <f t="shared" si="217"/>
        <v>0</v>
      </c>
      <c r="S552" s="14">
        <f t="shared" si="214"/>
        <v>0</v>
      </c>
      <c r="T552" s="4" t="str">
        <f t="shared" si="215"/>
        <v>J=</v>
      </c>
      <c r="U552" s="33">
        <f t="shared" si="216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8"/>
        <v>45321</v>
      </c>
      <c r="B553" s="124">
        <f t="shared" ca="1" si="202"/>
        <v>10839604.669199999</v>
      </c>
      <c r="C553" s="7">
        <f t="shared" si="203"/>
        <v>10800000</v>
      </c>
      <c r="D553" s="96">
        <f t="shared" si="220"/>
        <v>45320</v>
      </c>
      <c r="E553" s="94">
        <f ca="1">IF(D553&lt;$B$1,VLOOKUP(D553,[1]DI!$A$4:$B$15000,2,FALSE),0)</f>
        <v>0.11650000000000001</v>
      </c>
      <c r="F553" s="14">
        <f t="shared" ca="1" si="204"/>
        <v>1.0004373900000001</v>
      </c>
      <c r="G553" s="14">
        <f ca="1">(TRUNC(PRODUCT($F$12:$F552),16))</f>
        <v>1.2905359700849599</v>
      </c>
      <c r="H553" s="14">
        <f t="shared" ca="1" si="205"/>
        <v>1.2871543436173201</v>
      </c>
      <c r="I553" s="14">
        <f t="shared" ca="1" si="206"/>
        <v>1.00262721</v>
      </c>
      <c r="J553" s="13">
        <f t="shared" si="219"/>
        <v>4.4499999999999998E-2</v>
      </c>
      <c r="K553" s="33">
        <f t="shared" si="207"/>
        <v>45313</v>
      </c>
      <c r="L553" s="2">
        <f t="shared" si="208"/>
        <v>6</v>
      </c>
      <c r="M553" s="17">
        <f t="shared" si="209"/>
        <v>6</v>
      </c>
      <c r="N553" s="12">
        <f t="shared" si="210"/>
        <v>1.001037164</v>
      </c>
      <c r="O553" s="12">
        <f t="shared" ca="1" si="211"/>
        <v>1.0036670990000001</v>
      </c>
      <c r="P553" s="17">
        <f t="shared" si="212"/>
        <v>0</v>
      </c>
      <c r="Q553" s="14">
        <f t="shared" ca="1" si="213"/>
        <v>39604.669199999997</v>
      </c>
      <c r="R553" s="21">
        <f t="shared" si="217"/>
        <v>0</v>
      </c>
      <c r="S553" s="14">
        <f t="shared" si="214"/>
        <v>0</v>
      </c>
      <c r="T553" s="4" t="str">
        <f t="shared" si="215"/>
        <v>J=</v>
      </c>
      <c r="U553" s="33">
        <f t="shared" si="216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8"/>
        <v>45322</v>
      </c>
      <c r="B554" s="124">
        <f t="shared" ca="1" si="202"/>
        <v>10846219.5612</v>
      </c>
      <c r="C554" s="7">
        <f t="shared" si="203"/>
        <v>10800000</v>
      </c>
      <c r="D554" s="96">
        <f t="shared" si="220"/>
        <v>45321</v>
      </c>
      <c r="E554" s="94">
        <f ca="1">IF(D554&lt;$B$1,VLOOKUP(D554,[1]DI!$A$4:$B$15000,2,FALSE),0)</f>
        <v>0.11650000000000001</v>
      </c>
      <c r="F554" s="14">
        <f t="shared" ca="1" si="204"/>
        <v>1.0004373900000001</v>
      </c>
      <c r="G554" s="14">
        <f ca="1">(TRUNC(PRODUCT($F$12:$F553),16))</f>
        <v>1.29110043761291</v>
      </c>
      <c r="H554" s="14">
        <f t="shared" ca="1" si="205"/>
        <v>1.2871543436173201</v>
      </c>
      <c r="I554" s="14">
        <f t="shared" ca="1" si="206"/>
        <v>1.00306575</v>
      </c>
      <c r="J554" s="13">
        <f t="shared" si="219"/>
        <v>4.4499999999999998E-2</v>
      </c>
      <c r="K554" s="33">
        <f t="shared" si="207"/>
        <v>45313</v>
      </c>
      <c r="L554" s="2">
        <f t="shared" si="208"/>
        <v>7</v>
      </c>
      <c r="M554" s="17">
        <f t="shared" si="209"/>
        <v>7</v>
      </c>
      <c r="N554" s="12">
        <f t="shared" si="210"/>
        <v>1.0012101289999999</v>
      </c>
      <c r="O554" s="12">
        <f t="shared" ca="1" si="211"/>
        <v>1.004279589</v>
      </c>
      <c r="P554" s="17">
        <f t="shared" si="212"/>
        <v>0</v>
      </c>
      <c r="Q554" s="14">
        <f t="shared" ca="1" si="213"/>
        <v>46219.561199999996</v>
      </c>
      <c r="R554" s="21">
        <f t="shared" si="217"/>
        <v>0</v>
      </c>
      <c r="S554" s="14">
        <f t="shared" si="214"/>
        <v>0</v>
      </c>
      <c r="T554" s="4" t="str">
        <f t="shared" si="215"/>
        <v>J=</v>
      </c>
      <c r="U554" s="33">
        <f t="shared" si="216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8"/>
        <v>45323</v>
      </c>
      <c r="B555" s="124">
        <f t="shared" ca="1" si="202"/>
        <v>10852838.47079999</v>
      </c>
      <c r="C555" s="7">
        <f t="shared" si="203"/>
        <v>10800000</v>
      </c>
      <c r="D555" s="96">
        <f t="shared" si="220"/>
        <v>45322</v>
      </c>
      <c r="E555" s="94">
        <f ca="1">IF(D555&lt;$B$1,VLOOKUP(D555,[1]DI!$A$4:$B$15000,2,FALSE),0)</f>
        <v>0.11650000000000001</v>
      </c>
      <c r="F555" s="14">
        <f t="shared" ca="1" si="204"/>
        <v>1.0004373900000001</v>
      </c>
      <c r="G555" s="14">
        <f ca="1">(TRUNC(PRODUCT($F$12:$F554),16))</f>
        <v>1.29166515203332</v>
      </c>
      <c r="H555" s="14">
        <f t="shared" ca="1" si="205"/>
        <v>1.2871543436173201</v>
      </c>
      <c r="I555" s="14">
        <f t="shared" ca="1" si="206"/>
        <v>1.0035044799999999</v>
      </c>
      <c r="J555" s="13">
        <f t="shared" si="219"/>
        <v>4.4499999999999998E-2</v>
      </c>
      <c r="K555" s="33">
        <f t="shared" si="207"/>
        <v>45313</v>
      </c>
      <c r="L555" s="2">
        <f t="shared" si="208"/>
        <v>8</v>
      </c>
      <c r="M555" s="17">
        <f t="shared" si="209"/>
        <v>8</v>
      </c>
      <c r="N555" s="12">
        <f t="shared" si="210"/>
        <v>1.001383124</v>
      </c>
      <c r="O555" s="12">
        <f t="shared" ca="1" si="211"/>
        <v>1.0048924509999999</v>
      </c>
      <c r="P555" s="17">
        <f t="shared" si="212"/>
        <v>0</v>
      </c>
      <c r="Q555" s="14">
        <f t="shared" ca="1" si="213"/>
        <v>52838.470799989998</v>
      </c>
      <c r="R555" s="21">
        <f t="shared" si="217"/>
        <v>0</v>
      </c>
      <c r="S555" s="14">
        <f t="shared" si="214"/>
        <v>0</v>
      </c>
      <c r="T555" s="4" t="str">
        <f t="shared" si="215"/>
        <v>J=</v>
      </c>
      <c r="U555" s="33">
        <f t="shared" si="216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8"/>
        <v>45324</v>
      </c>
      <c r="B556" s="124">
        <f t="shared" ca="1" si="202"/>
        <v>10859461.4088</v>
      </c>
      <c r="C556" s="7">
        <f t="shared" si="203"/>
        <v>10800000</v>
      </c>
      <c r="D556" s="96">
        <f t="shared" si="220"/>
        <v>45323</v>
      </c>
      <c r="E556" s="94">
        <f ca="1">IF(D556&lt;$B$1,VLOOKUP(D556,[1]DI!$A$4:$B$15000,2,FALSE),0)</f>
        <v>0.1115</v>
      </c>
      <c r="F556" s="14">
        <f t="shared" ca="1" si="204"/>
        <v>1.00041957</v>
      </c>
      <c r="G556" s="14">
        <f ca="1">(TRUNC(PRODUCT($F$12:$F555),16))</f>
        <v>1.29223011345417</v>
      </c>
      <c r="H556" s="14">
        <f t="shared" ca="1" si="205"/>
        <v>1.2871543436173201</v>
      </c>
      <c r="I556" s="14">
        <f t="shared" ca="1" si="206"/>
        <v>1.0039434</v>
      </c>
      <c r="J556" s="13">
        <f t="shared" si="219"/>
        <v>4.4499999999999998E-2</v>
      </c>
      <c r="K556" s="33">
        <f t="shared" si="207"/>
        <v>45313</v>
      </c>
      <c r="L556" s="2">
        <f t="shared" si="208"/>
        <v>9</v>
      </c>
      <c r="M556" s="17">
        <f t="shared" si="209"/>
        <v>9</v>
      </c>
      <c r="N556" s="12">
        <f t="shared" si="210"/>
        <v>1.001556149</v>
      </c>
      <c r="O556" s="12">
        <f t="shared" ca="1" si="211"/>
        <v>1.005505686</v>
      </c>
      <c r="P556" s="17">
        <f t="shared" si="212"/>
        <v>0</v>
      </c>
      <c r="Q556" s="14">
        <f t="shared" ca="1" si="213"/>
        <v>59461.408799999997</v>
      </c>
      <c r="R556" s="21">
        <f t="shared" si="217"/>
        <v>0</v>
      </c>
      <c r="S556" s="14">
        <f t="shared" si="214"/>
        <v>0</v>
      </c>
      <c r="T556" s="4" t="str">
        <f t="shared" si="215"/>
        <v>J=</v>
      </c>
      <c r="U556" s="33">
        <f t="shared" si="216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8"/>
        <v>45327</v>
      </c>
      <c r="B557" s="124">
        <f t="shared" ca="1" si="202"/>
        <v>10865894.91479999</v>
      </c>
      <c r="C557" s="7">
        <f t="shared" si="203"/>
        <v>10800000</v>
      </c>
      <c r="D557" s="96">
        <f t="shared" si="220"/>
        <v>45324</v>
      </c>
      <c r="E557" s="94">
        <f ca="1">IF(D557&lt;$B$1,VLOOKUP(D557,[1]DI!$A$4:$B$15000,2,FALSE),0)</f>
        <v>0.1115</v>
      </c>
      <c r="F557" s="14">
        <f t="shared" ca="1" si="204"/>
        <v>1.00041957</v>
      </c>
      <c r="G557" s="14">
        <f ca="1">(TRUNC(PRODUCT($F$12:$F556),16))</f>
        <v>1.2927722944428699</v>
      </c>
      <c r="H557" s="14">
        <f t="shared" ca="1" si="205"/>
        <v>1.2871543436173201</v>
      </c>
      <c r="I557" s="14">
        <f t="shared" ca="1" si="206"/>
        <v>1.00436463</v>
      </c>
      <c r="J557" s="13">
        <f t="shared" si="219"/>
        <v>4.4499999999999998E-2</v>
      </c>
      <c r="K557" s="33">
        <f t="shared" si="207"/>
        <v>45313</v>
      </c>
      <c r="L557" s="2">
        <f t="shared" si="208"/>
        <v>10</v>
      </c>
      <c r="M557" s="17">
        <f t="shared" si="209"/>
        <v>10</v>
      </c>
      <c r="N557" s="12">
        <f t="shared" si="210"/>
        <v>1.0017292040000001</v>
      </c>
      <c r="O557" s="12">
        <f t="shared" ca="1" si="211"/>
        <v>1.0061013809999999</v>
      </c>
      <c r="P557" s="17">
        <f t="shared" si="212"/>
        <v>0</v>
      </c>
      <c r="Q557" s="14">
        <f t="shared" ca="1" si="213"/>
        <v>65894.914799990001</v>
      </c>
      <c r="R557" s="21">
        <f t="shared" si="217"/>
        <v>0</v>
      </c>
      <c r="S557" s="14">
        <f t="shared" si="214"/>
        <v>0</v>
      </c>
      <c r="T557" s="4" t="str">
        <f t="shared" si="215"/>
        <v>J=</v>
      </c>
      <c r="U557" s="33">
        <f t="shared" si="216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8"/>
        <v>45328</v>
      </c>
      <c r="B558" s="124">
        <f t="shared" ca="1" si="202"/>
        <v>10872332.157600001</v>
      </c>
      <c r="C558" s="7">
        <f t="shared" si="203"/>
        <v>10800000</v>
      </c>
      <c r="D558" s="96">
        <f t="shared" si="220"/>
        <v>45327</v>
      </c>
      <c r="E558" s="94">
        <f ca="1">IF(D558&lt;$B$1,VLOOKUP(D558,[1]DI!$A$4:$B$15000,2,FALSE),0)</f>
        <v>0.1115</v>
      </c>
      <c r="F558" s="14">
        <f t="shared" ca="1" si="204"/>
        <v>1.00041957</v>
      </c>
      <c r="G558" s="14">
        <f ca="1">(TRUNC(PRODUCT($F$12:$F557),16))</f>
        <v>1.2933147029144501</v>
      </c>
      <c r="H558" s="14">
        <f t="shared" ca="1" si="205"/>
        <v>1.2871543436173201</v>
      </c>
      <c r="I558" s="14">
        <f t="shared" ca="1" si="206"/>
        <v>1.00478603</v>
      </c>
      <c r="J558" s="13">
        <f t="shared" si="219"/>
        <v>4.4499999999999998E-2</v>
      </c>
      <c r="K558" s="33">
        <f t="shared" si="207"/>
        <v>45313</v>
      </c>
      <c r="L558" s="2">
        <f t="shared" si="208"/>
        <v>11</v>
      </c>
      <c r="M558" s="17">
        <f t="shared" si="209"/>
        <v>11</v>
      </c>
      <c r="N558" s="12">
        <f t="shared" si="210"/>
        <v>1.0019022879999999</v>
      </c>
      <c r="O558" s="12">
        <f t="shared" ca="1" si="211"/>
        <v>1.006697422</v>
      </c>
      <c r="P558" s="17">
        <f t="shared" si="212"/>
        <v>0</v>
      </c>
      <c r="Q558" s="14">
        <f t="shared" ca="1" si="213"/>
        <v>72332.157600000006</v>
      </c>
      <c r="R558" s="21">
        <f t="shared" si="217"/>
        <v>0</v>
      </c>
      <c r="S558" s="14">
        <f t="shared" si="214"/>
        <v>0</v>
      </c>
      <c r="T558" s="4" t="str">
        <f t="shared" si="215"/>
        <v>J=</v>
      </c>
      <c r="U558" s="33">
        <f t="shared" si="216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8"/>
        <v>45329</v>
      </c>
      <c r="B559" s="124">
        <f t="shared" ca="1" si="202"/>
        <v>10878773.26679999</v>
      </c>
      <c r="C559" s="7">
        <f t="shared" si="203"/>
        <v>10800000</v>
      </c>
      <c r="D559" s="96">
        <f t="shared" si="220"/>
        <v>45328</v>
      </c>
      <c r="E559" s="94">
        <f ca="1">IF(D559&lt;$B$1,VLOOKUP(D559,[1]DI!$A$4:$B$15000,2,FALSE),0)</f>
        <v>0.1115</v>
      </c>
      <c r="F559" s="14">
        <f t="shared" ca="1" si="204"/>
        <v>1.00041957</v>
      </c>
      <c r="G559" s="14">
        <f ca="1">(TRUNC(PRODUCT($F$12:$F558),16))</f>
        <v>1.29385733896435</v>
      </c>
      <c r="H559" s="14">
        <f t="shared" ca="1" si="205"/>
        <v>1.2871543436173201</v>
      </c>
      <c r="I559" s="14">
        <f t="shared" ca="1" si="206"/>
        <v>1.00520761</v>
      </c>
      <c r="J559" s="13">
        <f t="shared" si="219"/>
        <v>4.4499999999999998E-2</v>
      </c>
      <c r="K559" s="33">
        <f t="shared" si="207"/>
        <v>45313</v>
      </c>
      <c r="L559" s="2">
        <f t="shared" si="208"/>
        <v>12</v>
      </c>
      <c r="M559" s="17">
        <f t="shared" si="209"/>
        <v>12</v>
      </c>
      <c r="N559" s="12">
        <f t="shared" si="210"/>
        <v>1.0020754030000001</v>
      </c>
      <c r="O559" s="12">
        <f t="shared" ca="1" si="211"/>
        <v>1.007293821</v>
      </c>
      <c r="P559" s="17">
        <f t="shared" si="212"/>
        <v>0</v>
      </c>
      <c r="Q559" s="14">
        <f t="shared" ca="1" si="213"/>
        <v>78773.26679999</v>
      </c>
      <c r="R559" s="21">
        <f t="shared" si="217"/>
        <v>0</v>
      </c>
      <c r="S559" s="14">
        <f t="shared" si="214"/>
        <v>0</v>
      </c>
      <c r="T559" s="4" t="str">
        <f t="shared" si="215"/>
        <v>J=</v>
      </c>
      <c r="U559" s="33">
        <f t="shared" si="216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8"/>
        <v>45330</v>
      </c>
      <c r="B560" s="124">
        <f t="shared" ca="1" si="202"/>
        <v>10885218.112799991</v>
      </c>
      <c r="C560" s="7">
        <f t="shared" si="203"/>
        <v>10800000</v>
      </c>
      <c r="D560" s="96">
        <f t="shared" si="220"/>
        <v>45329</v>
      </c>
      <c r="E560" s="94">
        <f ca="1">IF(D560&lt;$B$1,VLOOKUP(D560,[1]DI!$A$4:$B$15000,2,FALSE),0)</f>
        <v>0.1115</v>
      </c>
      <c r="F560" s="14">
        <f t="shared" ca="1" si="204"/>
        <v>1.00041957</v>
      </c>
      <c r="G560" s="14">
        <f ca="1">(TRUNC(PRODUCT($F$12:$F559),16))</f>
        <v>1.2944002026880601</v>
      </c>
      <c r="H560" s="14">
        <f t="shared" ca="1" si="205"/>
        <v>1.2871543436173201</v>
      </c>
      <c r="I560" s="14">
        <f t="shared" ca="1" si="206"/>
        <v>1.0056293599999999</v>
      </c>
      <c r="J560" s="13">
        <f t="shared" si="219"/>
        <v>4.4499999999999998E-2</v>
      </c>
      <c r="K560" s="33">
        <f t="shared" si="207"/>
        <v>45313</v>
      </c>
      <c r="L560" s="2">
        <f t="shared" si="208"/>
        <v>13</v>
      </c>
      <c r="M560" s="17">
        <f t="shared" si="209"/>
        <v>13</v>
      </c>
      <c r="N560" s="12">
        <f t="shared" si="210"/>
        <v>1.0022485480000001</v>
      </c>
      <c r="O560" s="12">
        <f t="shared" ca="1" si="211"/>
        <v>1.0078905659999999</v>
      </c>
      <c r="P560" s="17">
        <f t="shared" si="212"/>
        <v>0</v>
      </c>
      <c r="Q560" s="14">
        <f t="shared" ca="1" si="213"/>
        <v>85218.112799990005</v>
      </c>
      <c r="R560" s="21">
        <f t="shared" si="217"/>
        <v>0</v>
      </c>
      <c r="S560" s="14">
        <f t="shared" si="214"/>
        <v>0</v>
      </c>
      <c r="T560" s="4" t="str">
        <f t="shared" si="215"/>
        <v>J=</v>
      </c>
      <c r="U560" s="33">
        <f t="shared" si="216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8"/>
        <v>45331</v>
      </c>
      <c r="B561" s="124">
        <f t="shared" ca="1" si="202"/>
        <v>10891666.8036</v>
      </c>
      <c r="C561" s="7">
        <f t="shared" si="203"/>
        <v>10800000</v>
      </c>
      <c r="D561" s="96">
        <f t="shared" si="220"/>
        <v>45330</v>
      </c>
      <c r="E561" s="94">
        <f ca="1">IF(D561&lt;$B$1,VLOOKUP(D561,[1]DI!$A$4:$B$15000,2,FALSE),0)</f>
        <v>0.1115</v>
      </c>
      <c r="F561" s="14">
        <f t="shared" ca="1" si="204"/>
        <v>1.00041957</v>
      </c>
      <c r="G561" s="14">
        <f ca="1">(TRUNC(PRODUCT($F$12:$F560),16))</f>
        <v>1.2949432941811001</v>
      </c>
      <c r="H561" s="14">
        <f t="shared" ca="1" si="205"/>
        <v>1.2871543436173201</v>
      </c>
      <c r="I561" s="14">
        <f t="shared" ca="1" si="206"/>
        <v>1.00605129</v>
      </c>
      <c r="J561" s="13">
        <f t="shared" si="219"/>
        <v>4.4499999999999998E-2</v>
      </c>
      <c r="K561" s="33">
        <f t="shared" si="207"/>
        <v>45313</v>
      </c>
      <c r="L561" s="2">
        <f t="shared" si="208"/>
        <v>14</v>
      </c>
      <c r="M561" s="17">
        <f t="shared" si="209"/>
        <v>14</v>
      </c>
      <c r="N561" s="12">
        <f t="shared" si="210"/>
        <v>1.002421722</v>
      </c>
      <c r="O561" s="12">
        <f t="shared" ca="1" si="211"/>
        <v>1.008487667</v>
      </c>
      <c r="P561" s="17">
        <f t="shared" si="212"/>
        <v>0</v>
      </c>
      <c r="Q561" s="14">
        <f t="shared" ca="1" si="213"/>
        <v>91666.803599999999</v>
      </c>
      <c r="R561" s="21">
        <f t="shared" si="217"/>
        <v>0</v>
      </c>
      <c r="S561" s="14">
        <f t="shared" si="214"/>
        <v>0</v>
      </c>
      <c r="T561" s="4" t="str">
        <f t="shared" si="215"/>
        <v>J=</v>
      </c>
      <c r="U561" s="33">
        <f t="shared" si="216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8"/>
        <v>45336</v>
      </c>
      <c r="B562" s="124">
        <f t="shared" ca="1" si="202"/>
        <v>10898119.34999999</v>
      </c>
      <c r="C562" s="7">
        <f t="shared" si="203"/>
        <v>10800000</v>
      </c>
      <c r="D562" s="96">
        <f t="shared" si="220"/>
        <v>45331</v>
      </c>
      <c r="E562" s="94">
        <f ca="1">IF(D562&lt;$B$1,VLOOKUP(D562,[1]DI!$A$4:$B$15000,2,FALSE),0)</f>
        <v>0.1115</v>
      </c>
      <c r="F562" s="14">
        <f t="shared" ca="1" si="204"/>
        <v>1.00041957</v>
      </c>
      <c r="G562" s="14">
        <f ca="1">(TRUNC(PRODUCT($F$12:$F561),16))</f>
        <v>1.2954866135390399</v>
      </c>
      <c r="H562" s="14">
        <f t="shared" ca="1" si="205"/>
        <v>1.2871543436173201</v>
      </c>
      <c r="I562" s="14">
        <f t="shared" ca="1" si="206"/>
        <v>1.0064734</v>
      </c>
      <c r="J562" s="13">
        <f t="shared" si="219"/>
        <v>4.4499999999999998E-2</v>
      </c>
      <c r="K562" s="33">
        <f t="shared" si="207"/>
        <v>45313</v>
      </c>
      <c r="L562" s="2">
        <f t="shared" si="208"/>
        <v>15</v>
      </c>
      <c r="M562" s="17">
        <f t="shared" si="209"/>
        <v>15</v>
      </c>
      <c r="N562" s="12">
        <f t="shared" si="210"/>
        <v>1.0025949270000001</v>
      </c>
      <c r="O562" s="12">
        <f t="shared" ca="1" si="211"/>
        <v>1.0090851249999999</v>
      </c>
      <c r="P562" s="17">
        <f t="shared" si="212"/>
        <v>0</v>
      </c>
      <c r="Q562" s="14">
        <f t="shared" ca="1" si="213"/>
        <v>98119.349999989994</v>
      </c>
      <c r="R562" s="21">
        <f t="shared" si="217"/>
        <v>0</v>
      </c>
      <c r="S562" s="14">
        <f t="shared" si="214"/>
        <v>0</v>
      </c>
      <c r="T562" s="4" t="str">
        <f t="shared" si="215"/>
        <v>J=</v>
      </c>
      <c r="U562" s="33">
        <f t="shared" si="216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8"/>
        <v>45337</v>
      </c>
      <c r="B563" s="124">
        <f t="shared" ca="1" si="202"/>
        <v>10904575.741199991</v>
      </c>
      <c r="C563" s="7">
        <f t="shared" si="203"/>
        <v>10800000</v>
      </c>
      <c r="D563" s="96">
        <f t="shared" si="220"/>
        <v>45336</v>
      </c>
      <c r="E563" s="94">
        <f ca="1">IF(D563&lt;$B$1,VLOOKUP(D563,[1]DI!$A$4:$B$15000,2,FALSE),0)</f>
        <v>0.1115</v>
      </c>
      <c r="F563" s="14">
        <f t="shared" ca="1" si="204"/>
        <v>1.00041957</v>
      </c>
      <c r="G563" s="14">
        <f ca="1">(TRUNC(PRODUCT($F$12:$F562),16))</f>
        <v>1.29603016085748</v>
      </c>
      <c r="H563" s="14">
        <f t="shared" ca="1" si="205"/>
        <v>1.2871543436173201</v>
      </c>
      <c r="I563" s="14">
        <f t="shared" ca="1" si="206"/>
        <v>1.0068956899999999</v>
      </c>
      <c r="J563" s="13">
        <f t="shared" si="219"/>
        <v>4.4499999999999998E-2</v>
      </c>
      <c r="K563" s="33">
        <f t="shared" si="207"/>
        <v>45313</v>
      </c>
      <c r="L563" s="2">
        <f t="shared" si="208"/>
        <v>16</v>
      </c>
      <c r="M563" s="17">
        <f t="shared" si="209"/>
        <v>16</v>
      </c>
      <c r="N563" s="12">
        <f t="shared" si="210"/>
        <v>1.0027681610000001</v>
      </c>
      <c r="O563" s="12">
        <f t="shared" ca="1" si="211"/>
        <v>1.0096829389999999</v>
      </c>
      <c r="P563" s="17">
        <f t="shared" si="212"/>
        <v>0</v>
      </c>
      <c r="Q563" s="14">
        <f t="shared" ca="1" si="213"/>
        <v>104575.74119999001</v>
      </c>
      <c r="R563" s="21">
        <f t="shared" si="217"/>
        <v>0</v>
      </c>
      <c r="S563" s="14">
        <f t="shared" si="214"/>
        <v>0</v>
      </c>
      <c r="T563" s="4" t="str">
        <f t="shared" si="215"/>
        <v>J=</v>
      </c>
      <c r="U563" s="33">
        <f t="shared" si="216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8"/>
        <v>45338</v>
      </c>
      <c r="B564" s="124">
        <f t="shared" ca="1" si="202"/>
        <v>10911035.89079999</v>
      </c>
      <c r="C564" s="7">
        <f t="shared" si="203"/>
        <v>10800000</v>
      </c>
      <c r="D564" s="96">
        <f t="shared" si="220"/>
        <v>45337</v>
      </c>
      <c r="E564" s="94">
        <f ca="1">IF(D564&lt;$B$1,VLOOKUP(D564,[1]DI!$A$4:$B$15000,2,FALSE),0)</f>
        <v>0.1115</v>
      </c>
      <c r="F564" s="14">
        <f t="shared" ca="1" si="204"/>
        <v>1.00041957</v>
      </c>
      <c r="G564" s="14">
        <f ca="1">(TRUNC(PRODUCT($F$12:$F563),16))</f>
        <v>1.2965739362320801</v>
      </c>
      <c r="H564" s="14">
        <f t="shared" ca="1" si="205"/>
        <v>1.2871543436173201</v>
      </c>
      <c r="I564" s="14">
        <f t="shared" ca="1" si="206"/>
        <v>1.0073181499999999</v>
      </c>
      <c r="J564" s="13">
        <f t="shared" si="219"/>
        <v>4.4499999999999998E-2</v>
      </c>
      <c r="K564" s="33">
        <f t="shared" si="207"/>
        <v>45313</v>
      </c>
      <c r="L564" s="2">
        <f t="shared" si="208"/>
        <v>17</v>
      </c>
      <c r="M564" s="17">
        <f t="shared" si="209"/>
        <v>17</v>
      </c>
      <c r="N564" s="12">
        <f t="shared" si="210"/>
        <v>1.0029414249999999</v>
      </c>
      <c r="O564" s="12">
        <f t="shared" ca="1" si="211"/>
        <v>1.0102811009999999</v>
      </c>
      <c r="P564" s="17">
        <f t="shared" si="212"/>
        <v>0</v>
      </c>
      <c r="Q564" s="14">
        <f t="shared" ca="1" si="213"/>
        <v>111035.89079999</v>
      </c>
      <c r="R564" s="21">
        <f t="shared" si="217"/>
        <v>0</v>
      </c>
      <c r="S564" s="14">
        <f t="shared" si="214"/>
        <v>0</v>
      </c>
      <c r="T564" s="4" t="str">
        <f t="shared" si="215"/>
        <v>J=</v>
      </c>
      <c r="U564" s="33">
        <f t="shared" si="216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8"/>
        <v>45341</v>
      </c>
      <c r="B565" s="124">
        <f t="shared" ca="1" si="202"/>
        <v>10917499.885199999</v>
      </c>
      <c r="C565" s="7">
        <f t="shared" si="203"/>
        <v>10800000</v>
      </c>
      <c r="D565" s="96">
        <f t="shared" si="220"/>
        <v>45338</v>
      </c>
      <c r="E565" s="94">
        <f ca="1">IF(D565&lt;$B$1,VLOOKUP(D565,[1]DI!$A$4:$B$15000,2,FALSE),0)</f>
        <v>0.1115</v>
      </c>
      <c r="F565" s="14">
        <f t="shared" ca="1" si="204"/>
        <v>1.00041957</v>
      </c>
      <c r="G565" s="14">
        <f ca="1">(TRUNC(PRODUCT($F$12:$F564),16))</f>
        <v>1.2971179397585</v>
      </c>
      <c r="H565" s="14">
        <f t="shared" ca="1" si="205"/>
        <v>1.2871543436173201</v>
      </c>
      <c r="I565" s="14">
        <f t="shared" ca="1" si="206"/>
        <v>1.0077407899999999</v>
      </c>
      <c r="J565" s="13">
        <f t="shared" si="219"/>
        <v>4.4499999999999998E-2</v>
      </c>
      <c r="K565" s="33">
        <f t="shared" si="207"/>
        <v>45313</v>
      </c>
      <c r="L565" s="2">
        <f t="shared" si="208"/>
        <v>18</v>
      </c>
      <c r="M565" s="17">
        <f t="shared" si="209"/>
        <v>18</v>
      </c>
      <c r="N565" s="12">
        <f t="shared" si="210"/>
        <v>1.003114719</v>
      </c>
      <c r="O565" s="12">
        <f t="shared" ca="1" si="211"/>
        <v>1.010879619</v>
      </c>
      <c r="P565" s="17">
        <f t="shared" si="212"/>
        <v>0</v>
      </c>
      <c r="Q565" s="14">
        <f t="shared" ca="1" si="213"/>
        <v>117499.8852</v>
      </c>
      <c r="R565" s="21">
        <f t="shared" si="217"/>
        <v>0</v>
      </c>
      <c r="S565" s="14">
        <f t="shared" si="214"/>
        <v>0</v>
      </c>
      <c r="T565" s="4" t="str">
        <f t="shared" si="215"/>
        <v>J=</v>
      </c>
      <c r="U565" s="33">
        <f t="shared" si="216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8"/>
        <v>45342</v>
      </c>
      <c r="B566" s="124">
        <f t="shared" ca="1" si="202"/>
        <v>10923967.7568</v>
      </c>
      <c r="C566" s="7">
        <f t="shared" si="203"/>
        <v>10800000</v>
      </c>
      <c r="D566" s="96">
        <f t="shared" si="220"/>
        <v>45341</v>
      </c>
      <c r="E566" s="94">
        <f ca="1">IF(D566&lt;$B$1,VLOOKUP(D566,[1]DI!$A$4:$B$15000,2,FALSE),0)</f>
        <v>0.1115</v>
      </c>
      <c r="F566" s="14">
        <f t="shared" ca="1" si="204"/>
        <v>1.00041957</v>
      </c>
      <c r="G566" s="14">
        <f ca="1">(TRUNC(PRODUCT($F$12:$F565),16))</f>
        <v>1.2976621715324801</v>
      </c>
      <c r="H566" s="14">
        <f t="shared" ca="1" si="205"/>
        <v>1.2871543436173201</v>
      </c>
      <c r="I566" s="14">
        <f t="shared" ca="1" si="206"/>
        <v>1.00816361</v>
      </c>
      <c r="J566" s="13">
        <f t="shared" si="219"/>
        <v>4.4499999999999998E-2</v>
      </c>
      <c r="K566" s="33">
        <f t="shared" si="207"/>
        <v>45313</v>
      </c>
      <c r="L566" s="2">
        <f t="shared" si="208"/>
        <v>19</v>
      </c>
      <c r="M566" s="17">
        <f t="shared" si="209"/>
        <v>19</v>
      </c>
      <c r="N566" s="12">
        <f t="shared" si="210"/>
        <v>1.003288044</v>
      </c>
      <c r="O566" s="12">
        <f t="shared" ca="1" si="211"/>
        <v>1.0114784960000001</v>
      </c>
      <c r="P566" s="17">
        <f t="shared" si="212"/>
        <v>27</v>
      </c>
      <c r="Q566" s="14">
        <f t="shared" ca="1" si="213"/>
        <v>123967.7568</v>
      </c>
      <c r="R566" s="21">
        <f t="shared" si="217"/>
        <v>0</v>
      </c>
      <c r="S566" s="14">
        <f t="shared" si="214"/>
        <v>0</v>
      </c>
      <c r="T566" s="4" t="str">
        <f t="shared" si="215"/>
        <v>J=</v>
      </c>
      <c r="U566" s="33">
        <f t="shared" si="216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8"/>
        <v>45343</v>
      </c>
      <c r="B567" s="124">
        <f t="shared" ca="1" si="202"/>
        <v>10806398.2224</v>
      </c>
      <c r="C567" s="7">
        <f t="shared" si="203"/>
        <v>10800000</v>
      </c>
      <c r="D567" s="96">
        <f t="shared" si="220"/>
        <v>45342</v>
      </c>
      <c r="E567" s="94">
        <f ca="1">IF(D567&lt;$B$1,VLOOKUP(D567,[1]DI!$A$4:$B$15000,2,FALSE),0)</f>
        <v>0.1115</v>
      </c>
      <c r="F567" s="14">
        <f t="shared" ca="1" si="204"/>
        <v>1.00041957</v>
      </c>
      <c r="G567" s="14">
        <f ca="1">(TRUNC(PRODUCT($F$12:$F566),16))</f>
        <v>1.29820663164979</v>
      </c>
      <c r="H567" s="14">
        <f t="shared" ca="1" si="205"/>
        <v>1.2976621715324801</v>
      </c>
      <c r="I567" s="14">
        <f t="shared" ca="1" si="206"/>
        <v>1.00041957</v>
      </c>
      <c r="J567" s="13">
        <f t="shared" si="219"/>
        <v>4.4499999999999998E-2</v>
      </c>
      <c r="K567" s="33">
        <f t="shared" si="207"/>
        <v>45342</v>
      </c>
      <c r="L567" s="2">
        <f t="shared" si="208"/>
        <v>1</v>
      </c>
      <c r="M567" s="17">
        <f t="shared" si="209"/>
        <v>1</v>
      </c>
      <c r="N567" s="12">
        <f t="shared" si="210"/>
        <v>1.000172786</v>
      </c>
      <c r="O567" s="12">
        <f t="shared" ca="1" si="211"/>
        <v>1.000592428</v>
      </c>
      <c r="P567" s="17">
        <f t="shared" si="212"/>
        <v>0</v>
      </c>
      <c r="Q567" s="14">
        <f t="shared" ca="1" si="213"/>
        <v>6398.2223999999997</v>
      </c>
      <c r="R567" s="21">
        <f t="shared" si="217"/>
        <v>0</v>
      </c>
      <c r="S567" s="14">
        <f t="shared" si="214"/>
        <v>0</v>
      </c>
      <c r="T567" s="4" t="str">
        <f t="shared" si="215"/>
        <v>J=</v>
      </c>
      <c r="U567" s="33">
        <f t="shared" si="216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8"/>
        <v>45344</v>
      </c>
      <c r="B568" s="124">
        <f t="shared" ca="1" si="202"/>
        <v>10812800.28959999</v>
      </c>
      <c r="C568" s="7">
        <f t="shared" si="203"/>
        <v>10800000</v>
      </c>
      <c r="D568" s="96">
        <f t="shared" si="220"/>
        <v>45343</v>
      </c>
      <c r="E568" s="94">
        <f ca="1">IF(D568&lt;$B$1,VLOOKUP(D568,[1]DI!$A$4:$B$15000,2,FALSE),0)</f>
        <v>0.1115</v>
      </c>
      <c r="F568" s="14">
        <f t="shared" ca="1" si="204"/>
        <v>1.00041957</v>
      </c>
      <c r="G568" s="14">
        <f ca="1">(TRUNC(PRODUCT($F$12:$F567),16))</f>
        <v>1.29875132020624</v>
      </c>
      <c r="H568" s="14">
        <f t="shared" ca="1" si="205"/>
        <v>1.2976621715324801</v>
      </c>
      <c r="I568" s="14">
        <f t="shared" ca="1" si="206"/>
        <v>1.0008393200000001</v>
      </c>
      <c r="J568" s="13">
        <f t="shared" si="219"/>
        <v>4.4499999999999998E-2</v>
      </c>
      <c r="K568" s="33">
        <f t="shared" si="207"/>
        <v>45342</v>
      </c>
      <c r="L568" s="2">
        <f t="shared" si="208"/>
        <v>2</v>
      </c>
      <c r="M568" s="17">
        <f t="shared" si="209"/>
        <v>2</v>
      </c>
      <c r="N568" s="12">
        <f t="shared" si="210"/>
        <v>1.0003456019999999</v>
      </c>
      <c r="O568" s="12">
        <f t="shared" ca="1" si="211"/>
        <v>1.001185212</v>
      </c>
      <c r="P568" s="17">
        <f t="shared" si="212"/>
        <v>0</v>
      </c>
      <c r="Q568" s="14">
        <f t="shared" ca="1" si="213"/>
        <v>12800.289599989999</v>
      </c>
      <c r="R568" s="21">
        <f t="shared" si="217"/>
        <v>0</v>
      </c>
      <c r="S568" s="14">
        <f t="shared" si="214"/>
        <v>0</v>
      </c>
      <c r="T568" s="4" t="str">
        <f t="shared" si="215"/>
        <v>J=</v>
      </c>
      <c r="U568" s="33">
        <f t="shared" si="216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8"/>
        <v>45345</v>
      </c>
      <c r="B569" s="124">
        <f t="shared" ca="1" si="202"/>
        <v>10819206.071999989</v>
      </c>
      <c r="C569" s="7">
        <f t="shared" si="203"/>
        <v>10800000</v>
      </c>
      <c r="D569" s="96">
        <f t="shared" si="220"/>
        <v>45344</v>
      </c>
      <c r="E569" s="94">
        <f ca="1">IF(D569&lt;$B$1,VLOOKUP(D569,[1]DI!$A$4:$B$15000,2,FALSE),0)</f>
        <v>0.1115</v>
      </c>
      <c r="F569" s="14">
        <f t="shared" ca="1" si="204"/>
        <v>1.00041957</v>
      </c>
      <c r="G569" s="14">
        <f ca="1">(TRUNC(PRODUCT($F$12:$F568),16))</f>
        <v>1.29929623729766</v>
      </c>
      <c r="H569" s="14">
        <f t="shared" ca="1" si="205"/>
        <v>1.2976621715324801</v>
      </c>
      <c r="I569" s="14">
        <f t="shared" ca="1" si="206"/>
        <v>1.00125924</v>
      </c>
      <c r="J569" s="13">
        <f t="shared" si="219"/>
        <v>4.4499999999999998E-2</v>
      </c>
      <c r="K569" s="33">
        <f t="shared" si="207"/>
        <v>45342</v>
      </c>
      <c r="L569" s="2">
        <f t="shared" si="208"/>
        <v>3</v>
      </c>
      <c r="M569" s="17">
        <f t="shared" si="209"/>
        <v>3</v>
      </c>
      <c r="N569" s="12">
        <f t="shared" si="210"/>
        <v>1.0005184469999999</v>
      </c>
      <c r="O569" s="12">
        <f t="shared" ca="1" si="211"/>
        <v>1.00177834</v>
      </c>
      <c r="P569" s="17">
        <f t="shared" si="212"/>
        <v>0</v>
      </c>
      <c r="Q569" s="14">
        <f t="shared" ca="1" si="213"/>
        <v>19206.071999989999</v>
      </c>
      <c r="R569" s="21">
        <f t="shared" si="217"/>
        <v>0</v>
      </c>
      <c r="S569" s="14">
        <f t="shared" si="214"/>
        <v>0</v>
      </c>
      <c r="T569" s="4" t="str">
        <f t="shared" si="215"/>
        <v>J=</v>
      </c>
      <c r="U569" s="33">
        <f t="shared" si="216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8"/>
        <v>45348</v>
      </c>
      <c r="B570" s="124">
        <f t="shared" ca="1" si="202"/>
        <v>10825615.699199989</v>
      </c>
      <c r="C570" s="7">
        <f t="shared" si="203"/>
        <v>10800000</v>
      </c>
      <c r="D570" s="96">
        <f t="shared" si="220"/>
        <v>45345</v>
      </c>
      <c r="E570" s="94">
        <f ca="1">IF(D570&lt;$B$1,VLOOKUP(D570,[1]DI!$A$4:$B$15000,2,FALSE),0)</f>
        <v>0.1115</v>
      </c>
      <c r="F570" s="14">
        <f t="shared" ca="1" si="204"/>
        <v>1.00041957</v>
      </c>
      <c r="G570" s="14">
        <f ca="1">(TRUNC(PRODUCT($F$12:$F569),16))</f>
        <v>1.29984138301994</v>
      </c>
      <c r="H570" s="14">
        <f t="shared" ca="1" si="205"/>
        <v>1.2976621715324801</v>
      </c>
      <c r="I570" s="14">
        <f t="shared" ca="1" si="206"/>
        <v>1.0016793399999999</v>
      </c>
      <c r="J570" s="13">
        <f t="shared" si="219"/>
        <v>4.4499999999999998E-2</v>
      </c>
      <c r="K570" s="33">
        <f t="shared" si="207"/>
        <v>45342</v>
      </c>
      <c r="L570" s="2">
        <f t="shared" si="208"/>
        <v>4</v>
      </c>
      <c r="M570" s="17">
        <f t="shared" si="209"/>
        <v>4</v>
      </c>
      <c r="N570" s="12">
        <f t="shared" si="210"/>
        <v>1.0006913230000001</v>
      </c>
      <c r="O570" s="12">
        <f t="shared" ca="1" si="211"/>
        <v>1.0023718239999999</v>
      </c>
      <c r="P570" s="17">
        <f t="shared" si="212"/>
        <v>0</v>
      </c>
      <c r="Q570" s="14">
        <f t="shared" ca="1" si="213"/>
        <v>25615.699199989998</v>
      </c>
      <c r="R570" s="21">
        <f t="shared" si="217"/>
        <v>0</v>
      </c>
      <c r="S570" s="14">
        <f t="shared" si="214"/>
        <v>0</v>
      </c>
      <c r="T570" s="4" t="str">
        <f t="shared" si="215"/>
        <v>J=</v>
      </c>
      <c r="U570" s="33">
        <f t="shared" si="216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8"/>
        <v>45349</v>
      </c>
      <c r="B571" s="124">
        <f t="shared" ca="1" si="202"/>
        <v>10832029.052399989</v>
      </c>
      <c r="C571" s="7">
        <f t="shared" si="203"/>
        <v>10800000</v>
      </c>
      <c r="D571" s="96">
        <f t="shared" si="220"/>
        <v>45348</v>
      </c>
      <c r="E571" s="94">
        <f ca="1">IF(D571&lt;$B$1,VLOOKUP(D571,[1]DI!$A$4:$B$15000,2,FALSE),0)</f>
        <v>0.1115</v>
      </c>
      <c r="F571" s="14">
        <f t="shared" ca="1" si="204"/>
        <v>1.00041957</v>
      </c>
      <c r="G571" s="14">
        <f ca="1">(TRUNC(PRODUCT($F$12:$F570),16))</f>
        <v>1.30038675746901</v>
      </c>
      <c r="H571" s="14">
        <f t="shared" ca="1" si="205"/>
        <v>1.2976621715324801</v>
      </c>
      <c r="I571" s="14">
        <f t="shared" ca="1" si="206"/>
        <v>1.0020996099999999</v>
      </c>
      <c r="J571" s="13">
        <f t="shared" si="219"/>
        <v>4.4499999999999998E-2</v>
      </c>
      <c r="K571" s="33">
        <f t="shared" si="207"/>
        <v>45342</v>
      </c>
      <c r="L571" s="2">
        <f t="shared" si="208"/>
        <v>5</v>
      </c>
      <c r="M571" s="17">
        <f t="shared" si="209"/>
        <v>5</v>
      </c>
      <c r="N571" s="12">
        <f t="shared" si="210"/>
        <v>1.000864228</v>
      </c>
      <c r="O571" s="12">
        <f t="shared" ca="1" si="211"/>
        <v>1.002965653</v>
      </c>
      <c r="P571" s="17">
        <f t="shared" si="212"/>
        <v>0</v>
      </c>
      <c r="Q571" s="14">
        <f t="shared" ca="1" si="213"/>
        <v>32029.05239999</v>
      </c>
      <c r="R571" s="21">
        <f t="shared" si="217"/>
        <v>0</v>
      </c>
      <c r="S571" s="14">
        <f t="shared" si="214"/>
        <v>0</v>
      </c>
      <c r="T571" s="4" t="str">
        <f t="shared" si="215"/>
        <v>J=</v>
      </c>
      <c r="U571" s="33">
        <f t="shared" si="216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8"/>
        <v>45350</v>
      </c>
      <c r="B572" s="124">
        <f t="shared" ca="1" si="202"/>
        <v>10838446.25039999</v>
      </c>
      <c r="C572" s="7">
        <f t="shared" si="203"/>
        <v>10800000</v>
      </c>
      <c r="D572" s="96">
        <f t="shared" si="220"/>
        <v>45349</v>
      </c>
      <c r="E572" s="94">
        <f ca="1">IF(D572&lt;$B$1,VLOOKUP(D572,[1]DI!$A$4:$B$15000,2,FALSE),0)</f>
        <v>0.1115</v>
      </c>
      <c r="F572" s="14">
        <f t="shared" ca="1" si="204"/>
        <v>1.00041957</v>
      </c>
      <c r="G572" s="14">
        <f ca="1">(TRUNC(PRODUCT($F$12:$F571),16))</f>
        <v>1.3009323607408401</v>
      </c>
      <c r="H572" s="14">
        <f t="shared" ca="1" si="205"/>
        <v>1.2976621715324801</v>
      </c>
      <c r="I572" s="14">
        <f t="shared" ca="1" si="206"/>
        <v>1.0025200599999999</v>
      </c>
      <c r="J572" s="13">
        <f t="shared" si="219"/>
        <v>4.4499999999999998E-2</v>
      </c>
      <c r="K572" s="33">
        <f t="shared" si="207"/>
        <v>45342</v>
      </c>
      <c r="L572" s="2">
        <f t="shared" si="208"/>
        <v>6</v>
      </c>
      <c r="M572" s="17">
        <f t="shared" si="209"/>
        <v>6</v>
      </c>
      <c r="N572" s="12">
        <f t="shared" si="210"/>
        <v>1.001037164</v>
      </c>
      <c r="O572" s="12">
        <f t="shared" ca="1" si="211"/>
        <v>1.0035598379999999</v>
      </c>
      <c r="P572" s="17">
        <f t="shared" si="212"/>
        <v>0</v>
      </c>
      <c r="Q572" s="14">
        <f t="shared" ca="1" si="213"/>
        <v>38446.25039999</v>
      </c>
      <c r="R572" s="21">
        <f t="shared" si="217"/>
        <v>0</v>
      </c>
      <c r="S572" s="14">
        <f t="shared" si="214"/>
        <v>0</v>
      </c>
      <c r="T572" s="4" t="str">
        <f t="shared" si="215"/>
        <v>J=</v>
      </c>
      <c r="U572" s="33">
        <f t="shared" si="216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8"/>
        <v>45351</v>
      </c>
      <c r="B573" s="124">
        <f t="shared" ca="1" si="202"/>
        <v>10844867.28239999</v>
      </c>
      <c r="C573" s="7">
        <f t="shared" si="203"/>
        <v>10800000</v>
      </c>
      <c r="D573" s="96">
        <f t="shared" si="220"/>
        <v>45350</v>
      </c>
      <c r="E573" s="94">
        <f ca="1">IF(D573&lt;$B$1,VLOOKUP(D573,[1]DI!$A$4:$B$15000,2,FALSE),0)</f>
        <v>0.1115</v>
      </c>
      <c r="F573" s="14">
        <f t="shared" ca="1" si="204"/>
        <v>1.00041957</v>
      </c>
      <c r="G573" s="14">
        <f ca="1">(TRUNC(PRODUCT($F$12:$F572),16))</f>
        <v>1.3014781929314401</v>
      </c>
      <c r="H573" s="14">
        <f t="shared" ca="1" si="205"/>
        <v>1.2976621715324801</v>
      </c>
      <c r="I573" s="14">
        <f t="shared" ca="1" si="206"/>
        <v>1.00294069</v>
      </c>
      <c r="J573" s="13">
        <f t="shared" si="219"/>
        <v>4.4499999999999998E-2</v>
      </c>
      <c r="K573" s="33">
        <f t="shared" si="207"/>
        <v>45342</v>
      </c>
      <c r="L573" s="2">
        <f t="shared" si="208"/>
        <v>7</v>
      </c>
      <c r="M573" s="17">
        <f t="shared" si="209"/>
        <v>7</v>
      </c>
      <c r="N573" s="12">
        <f t="shared" si="210"/>
        <v>1.0012101289999999</v>
      </c>
      <c r="O573" s="12">
        <f t="shared" ca="1" si="211"/>
        <v>1.004154378</v>
      </c>
      <c r="P573" s="17">
        <f t="shared" si="212"/>
        <v>0</v>
      </c>
      <c r="Q573" s="14">
        <f t="shared" ca="1" si="213"/>
        <v>44867.282399989999</v>
      </c>
      <c r="R573" s="21">
        <f t="shared" si="217"/>
        <v>0</v>
      </c>
      <c r="S573" s="14">
        <f t="shared" si="214"/>
        <v>0</v>
      </c>
      <c r="T573" s="4" t="str">
        <f t="shared" si="215"/>
        <v>J=</v>
      </c>
      <c r="U573" s="33">
        <f t="shared" si="216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8"/>
        <v>45352</v>
      </c>
      <c r="B574" s="124">
        <f t="shared" ca="1" si="202"/>
        <v>10851292.040399989</v>
      </c>
      <c r="C574" s="7">
        <f t="shared" si="203"/>
        <v>10800000</v>
      </c>
      <c r="D574" s="96">
        <f t="shared" si="220"/>
        <v>45351</v>
      </c>
      <c r="E574" s="94">
        <f ca="1">IF(D574&lt;$B$1,VLOOKUP(D574,[1]DI!$A$4:$B$15000,2,FALSE),0)</f>
        <v>0.1115</v>
      </c>
      <c r="F574" s="14">
        <f t="shared" ca="1" si="204"/>
        <v>1.00041957</v>
      </c>
      <c r="G574" s="14">
        <f ca="1">(TRUNC(PRODUCT($F$12:$F573),16))</f>
        <v>1.3020242541368501</v>
      </c>
      <c r="H574" s="14">
        <f t="shared" ca="1" si="205"/>
        <v>1.2976621715324801</v>
      </c>
      <c r="I574" s="14">
        <f t="shared" ca="1" si="206"/>
        <v>1.0033614900000001</v>
      </c>
      <c r="J574" s="13">
        <f t="shared" si="219"/>
        <v>4.4499999999999998E-2</v>
      </c>
      <c r="K574" s="33">
        <f t="shared" si="207"/>
        <v>45342</v>
      </c>
      <c r="L574" s="2">
        <f t="shared" si="208"/>
        <v>8</v>
      </c>
      <c r="M574" s="17">
        <f t="shared" si="209"/>
        <v>8</v>
      </c>
      <c r="N574" s="12">
        <f t="shared" si="210"/>
        <v>1.001383124</v>
      </c>
      <c r="O574" s="12">
        <f t="shared" ca="1" si="211"/>
        <v>1.0047492629999999</v>
      </c>
      <c r="P574" s="17">
        <f t="shared" si="212"/>
        <v>0</v>
      </c>
      <c r="Q574" s="14">
        <f t="shared" ca="1" si="213"/>
        <v>51292.040399990001</v>
      </c>
      <c r="R574" s="21">
        <f t="shared" si="217"/>
        <v>0</v>
      </c>
      <c r="S574" s="14">
        <f t="shared" si="214"/>
        <v>0</v>
      </c>
      <c r="T574" s="4" t="str">
        <f t="shared" si="215"/>
        <v>J=</v>
      </c>
      <c r="U574" s="33">
        <f t="shared" si="216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8"/>
        <v>45355</v>
      </c>
      <c r="B575" s="124">
        <f t="shared" ca="1" si="202"/>
        <v>10857720.653999999</v>
      </c>
      <c r="C575" s="7">
        <f t="shared" si="203"/>
        <v>10800000</v>
      </c>
      <c r="D575" s="96">
        <f t="shared" si="220"/>
        <v>45352</v>
      </c>
      <c r="E575" s="94">
        <f ca="1">IF(D575&lt;$B$1,VLOOKUP(D575,[1]DI!$A$4:$B$15000,2,FALSE),0)</f>
        <v>0.1115</v>
      </c>
      <c r="F575" s="14">
        <f t="shared" ca="1" si="204"/>
        <v>1.00041957</v>
      </c>
      <c r="G575" s="14">
        <f ca="1">(TRUNC(PRODUCT($F$12:$F574),16))</f>
        <v>1.3025705444531599</v>
      </c>
      <c r="H575" s="14">
        <f t="shared" ca="1" si="205"/>
        <v>1.2976621715324801</v>
      </c>
      <c r="I575" s="14">
        <f t="shared" ca="1" si="206"/>
        <v>1.00378247</v>
      </c>
      <c r="J575" s="13">
        <f t="shared" si="219"/>
        <v>4.4499999999999998E-2</v>
      </c>
      <c r="K575" s="33">
        <f t="shared" si="207"/>
        <v>45342</v>
      </c>
      <c r="L575" s="2">
        <f t="shared" si="208"/>
        <v>9</v>
      </c>
      <c r="M575" s="17">
        <f t="shared" si="209"/>
        <v>9</v>
      </c>
      <c r="N575" s="12">
        <f t="shared" si="210"/>
        <v>1.001556149</v>
      </c>
      <c r="O575" s="12">
        <f t="shared" ca="1" si="211"/>
        <v>1.0053445050000001</v>
      </c>
      <c r="P575" s="17">
        <f t="shared" si="212"/>
        <v>0</v>
      </c>
      <c r="Q575" s="14">
        <f t="shared" ca="1" si="213"/>
        <v>57720.654000000002</v>
      </c>
      <c r="R575" s="21">
        <f t="shared" si="217"/>
        <v>0</v>
      </c>
      <c r="S575" s="14">
        <f t="shared" si="214"/>
        <v>0</v>
      </c>
      <c r="T575" s="4" t="str">
        <f t="shared" si="215"/>
        <v>J=</v>
      </c>
      <c r="U575" s="33">
        <f t="shared" si="216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8"/>
        <v>45356</v>
      </c>
      <c r="B576" s="124">
        <f t="shared" ca="1" si="202"/>
        <v>10864153.11239999</v>
      </c>
      <c r="C576" s="7">
        <f t="shared" si="203"/>
        <v>10800000</v>
      </c>
      <c r="D576" s="96">
        <f t="shared" si="220"/>
        <v>45355</v>
      </c>
      <c r="E576" s="94">
        <f ca="1">IF(D576&lt;$B$1,VLOOKUP(D576,[1]DI!$A$4:$B$15000,2,FALSE),0)</f>
        <v>0.1115</v>
      </c>
      <c r="F576" s="14">
        <f t="shared" ca="1" si="204"/>
        <v>1.00041957</v>
      </c>
      <c r="G576" s="14">
        <f ca="1">(TRUNC(PRODUCT($F$12:$F575),16))</f>
        <v>1.30311706397649</v>
      </c>
      <c r="H576" s="14">
        <f t="shared" ca="1" si="205"/>
        <v>1.2976621715324801</v>
      </c>
      <c r="I576" s="14">
        <f t="shared" ca="1" si="206"/>
        <v>1.0042036299999999</v>
      </c>
      <c r="J576" s="13">
        <f t="shared" si="219"/>
        <v>4.4499999999999998E-2</v>
      </c>
      <c r="K576" s="33">
        <f t="shared" si="207"/>
        <v>45342</v>
      </c>
      <c r="L576" s="2">
        <f t="shared" si="208"/>
        <v>10</v>
      </c>
      <c r="M576" s="17">
        <f t="shared" si="209"/>
        <v>10</v>
      </c>
      <c r="N576" s="12">
        <f t="shared" si="210"/>
        <v>1.0017292040000001</v>
      </c>
      <c r="O576" s="12">
        <f t="shared" ca="1" si="211"/>
        <v>1.0059401029999999</v>
      </c>
      <c r="P576" s="17">
        <f t="shared" si="212"/>
        <v>0</v>
      </c>
      <c r="Q576" s="14">
        <f t="shared" ca="1" si="213"/>
        <v>64153.112399990001</v>
      </c>
      <c r="R576" s="21">
        <f t="shared" si="217"/>
        <v>0</v>
      </c>
      <c r="S576" s="14">
        <f t="shared" si="214"/>
        <v>0</v>
      </c>
      <c r="T576" s="4" t="str">
        <f t="shared" si="215"/>
        <v>J=</v>
      </c>
      <c r="U576" s="33">
        <f t="shared" si="216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8"/>
        <v>45357</v>
      </c>
      <c r="B577" s="124">
        <f t="shared" ref="B577:B640" ca="1" si="221">IF(A577&lt;=TODAY(),C577+Q577,IF(AND(A577&gt;TODAY(),A577&lt;=$B$1),IF(VLOOKUP(TODAY(),$A$10:$E$5000,4,FALSE)=0,"n.d",C577+Q577),"n.d"))</f>
        <v>10870589.296799989</v>
      </c>
      <c r="C577" s="7">
        <f t="shared" ref="C577:C640" si="222">(C576-S576)</f>
        <v>10800000</v>
      </c>
      <c r="D577" s="96">
        <f t="shared" si="220"/>
        <v>45356</v>
      </c>
      <c r="E577" s="94">
        <f ca="1">IF(D577&lt;$B$1,VLOOKUP(D577,[1]DI!$A$4:$B$15000,2,FALSE),0)</f>
        <v>0.1115</v>
      </c>
      <c r="F577" s="14">
        <f t="shared" ref="F577:F640" ca="1" si="223">ROUND(((1+E577)^(1/252)),8)</f>
        <v>1.00041957</v>
      </c>
      <c r="G577" s="14">
        <f ca="1">(TRUNC(PRODUCT($F$12:$F576),16))</f>
        <v>1.30366381280302</v>
      </c>
      <c r="H577" s="14">
        <f t="shared" ref="H577:H640" ca="1" si="224">IF(P576&gt;0,G576,H576)</f>
        <v>1.2976621715324801</v>
      </c>
      <c r="I577" s="14">
        <f t="shared" ref="I577:I640" ca="1" si="225">ROUND(G577/H577,8)</f>
        <v>1.0046249599999999</v>
      </c>
      <c r="J577" s="13">
        <f t="shared" si="219"/>
        <v>4.4499999999999998E-2</v>
      </c>
      <c r="K577" s="33">
        <f t="shared" ref="K577:K640" si="226">IF(P576&gt;0,VLOOKUP(P576,W$12:AG$150,2),K576)</f>
        <v>45342</v>
      </c>
      <c r="L577" s="2">
        <f t="shared" ref="L577:L640" si="227">IF(A577&gt;K577,IF(NETWORKDAYS(K577,A577,$W$160:$W$544)-1=0,1,NETWORKDAYS(K577,A577,$W$160:$W$544)-1),0)</f>
        <v>11</v>
      </c>
      <c r="M577" s="17">
        <f t="shared" ref="M577:M640" si="228">IF(AND(L577=1,L576=1),1,IF(L577&gt;0,IF(L577=L576,L577+1,L577),0))</f>
        <v>11</v>
      </c>
      <c r="N577" s="12">
        <f t="shared" ref="N577:N640" si="229">ROUND((J577+1)^(M577/252),9)</f>
        <v>1.0019022879999999</v>
      </c>
      <c r="O577" s="12">
        <f t="shared" ref="O577:O640" ca="1" si="230">ROUND(I577*N577,9)</f>
        <v>1.0065360459999999</v>
      </c>
      <c r="P577" s="17">
        <f t="shared" ref="P577:P640" si="231">IF(VLOOKUP(A577,X$12:AE$150,8)=VLOOKUP(A576,X$12:AE$150,8),0,VLOOKUP(A577,X$12:AE$150,8))</f>
        <v>0</v>
      </c>
      <c r="Q577" s="14">
        <f t="shared" ref="Q577:Q640" ca="1" si="232">TRUNC(((O577-1)*C577),8)</f>
        <v>70589.296799989999</v>
      </c>
      <c r="R577" s="21">
        <f t="shared" si="217"/>
        <v>0</v>
      </c>
      <c r="S577" s="14">
        <f t="shared" ref="S577:S640" si="233">IF(R577&gt;0,TRUNC(R577*C577,8),0)</f>
        <v>0</v>
      </c>
      <c r="T577" s="4" t="str">
        <f t="shared" ref="T577:T640" si="234">IF(P576&gt;0,VLOOKUP(P576,W$12:AG$150,10),T576)</f>
        <v>J=</v>
      </c>
      <c r="U577" s="33">
        <f t="shared" ref="U577:U640" si="235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8"/>
        <v>45358</v>
      </c>
      <c r="B578" s="124">
        <f t="shared" ca="1" si="221"/>
        <v>10877029.33679999</v>
      </c>
      <c r="C578" s="7">
        <f t="shared" si="222"/>
        <v>10800000</v>
      </c>
      <c r="D578" s="96">
        <f t="shared" si="220"/>
        <v>45357</v>
      </c>
      <c r="E578" s="94">
        <f ca="1">IF(D578&lt;$B$1,VLOOKUP(D578,[1]DI!$A$4:$B$15000,2,FALSE),0)</f>
        <v>0.1115</v>
      </c>
      <c r="F578" s="14">
        <f t="shared" ca="1" si="223"/>
        <v>1.00041957</v>
      </c>
      <c r="G578" s="14">
        <f ca="1">(TRUNC(PRODUCT($F$12:$F577),16))</f>
        <v>1.30421079102896</v>
      </c>
      <c r="H578" s="14">
        <f t="shared" ca="1" si="224"/>
        <v>1.2976621715324801</v>
      </c>
      <c r="I578" s="14">
        <f t="shared" ca="1" si="225"/>
        <v>1.0050464699999999</v>
      </c>
      <c r="J578" s="13">
        <f t="shared" si="219"/>
        <v>4.4499999999999998E-2</v>
      </c>
      <c r="K578" s="33">
        <f t="shared" si="226"/>
        <v>45342</v>
      </c>
      <c r="L578" s="2">
        <f t="shared" si="227"/>
        <v>12</v>
      </c>
      <c r="M578" s="17">
        <f t="shared" si="228"/>
        <v>12</v>
      </c>
      <c r="N578" s="12">
        <f t="shared" si="229"/>
        <v>1.0020754030000001</v>
      </c>
      <c r="O578" s="12">
        <f t="shared" ca="1" si="230"/>
        <v>1.0071323459999999</v>
      </c>
      <c r="P578" s="17">
        <f t="shared" si="231"/>
        <v>0</v>
      </c>
      <c r="Q578" s="14">
        <f t="shared" ca="1" si="232"/>
        <v>77029.336799989993</v>
      </c>
      <c r="R578" s="21">
        <f t="shared" si="217"/>
        <v>0</v>
      </c>
      <c r="S578" s="14">
        <f t="shared" si="233"/>
        <v>0</v>
      </c>
      <c r="T578" s="4" t="str">
        <f t="shared" si="234"/>
        <v>J=</v>
      </c>
      <c r="U578" s="33">
        <f t="shared" si="235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8"/>
        <v>45359</v>
      </c>
      <c r="B579" s="124">
        <f t="shared" ca="1" si="221"/>
        <v>10883473.232399991</v>
      </c>
      <c r="C579" s="7">
        <f t="shared" si="222"/>
        <v>10800000</v>
      </c>
      <c r="D579" s="96">
        <f t="shared" si="220"/>
        <v>45358</v>
      </c>
      <c r="E579" s="94">
        <f ca="1">IF(D579&lt;$B$1,VLOOKUP(D579,[1]DI!$A$4:$B$15000,2,FALSE),0)</f>
        <v>0.1115</v>
      </c>
      <c r="F579" s="14">
        <f t="shared" ca="1" si="223"/>
        <v>1.00041957</v>
      </c>
      <c r="G579" s="14">
        <f ca="1">(TRUNC(PRODUCT($F$12:$F578),16))</f>
        <v>1.30475799875055</v>
      </c>
      <c r="H579" s="14">
        <f t="shared" ca="1" si="224"/>
        <v>1.2976621715324801</v>
      </c>
      <c r="I579" s="14">
        <f t="shared" ca="1" si="225"/>
        <v>1.0054681599999999</v>
      </c>
      <c r="J579" s="13">
        <f t="shared" si="219"/>
        <v>4.4499999999999998E-2</v>
      </c>
      <c r="K579" s="33">
        <f t="shared" si="226"/>
        <v>45342</v>
      </c>
      <c r="L579" s="2">
        <f t="shared" si="227"/>
        <v>13</v>
      </c>
      <c r="M579" s="17">
        <f t="shared" si="228"/>
        <v>13</v>
      </c>
      <c r="N579" s="12">
        <f t="shared" si="229"/>
        <v>1.0022485480000001</v>
      </c>
      <c r="O579" s="12">
        <f t="shared" ca="1" si="230"/>
        <v>1.0077290029999999</v>
      </c>
      <c r="P579" s="17">
        <f t="shared" si="231"/>
        <v>0</v>
      </c>
      <c r="Q579" s="14">
        <f t="shared" ca="1" si="232"/>
        <v>83473.232399989996</v>
      </c>
      <c r="R579" s="21">
        <f t="shared" si="217"/>
        <v>0</v>
      </c>
      <c r="S579" s="14">
        <f t="shared" si="233"/>
        <v>0</v>
      </c>
      <c r="T579" s="4" t="str">
        <f t="shared" si="234"/>
        <v>J=</v>
      </c>
      <c r="U579" s="33">
        <f t="shared" si="235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8"/>
        <v>45362</v>
      </c>
      <c r="B580" s="124">
        <f t="shared" ca="1" si="221"/>
        <v>10889920.9728</v>
      </c>
      <c r="C580" s="7">
        <f t="shared" si="222"/>
        <v>10800000</v>
      </c>
      <c r="D580" s="96">
        <f t="shared" si="220"/>
        <v>45359</v>
      </c>
      <c r="E580" s="94">
        <f ca="1">IF(D580&lt;$B$1,VLOOKUP(D580,[1]DI!$A$4:$B$15000,2,FALSE),0)</f>
        <v>0.1115</v>
      </c>
      <c r="F580" s="14">
        <f t="shared" ca="1" si="223"/>
        <v>1.00041957</v>
      </c>
      <c r="G580" s="14">
        <f ca="1">(TRUNC(PRODUCT($F$12:$F579),16))</f>
        <v>1.3053054360640901</v>
      </c>
      <c r="H580" s="14">
        <f t="shared" ca="1" si="224"/>
        <v>1.2976621715324801</v>
      </c>
      <c r="I580" s="14">
        <f t="shared" ca="1" si="225"/>
        <v>1.00589003</v>
      </c>
      <c r="J580" s="13">
        <f t="shared" si="219"/>
        <v>4.4499999999999998E-2</v>
      </c>
      <c r="K580" s="33">
        <f t="shared" si="226"/>
        <v>45342</v>
      </c>
      <c r="L580" s="2">
        <f t="shared" si="227"/>
        <v>14</v>
      </c>
      <c r="M580" s="17">
        <f t="shared" si="228"/>
        <v>14</v>
      </c>
      <c r="N580" s="12">
        <f t="shared" si="229"/>
        <v>1.002421722</v>
      </c>
      <c r="O580" s="12">
        <f t="shared" ca="1" si="230"/>
        <v>1.008326016</v>
      </c>
      <c r="P580" s="17">
        <f t="shared" si="231"/>
        <v>0</v>
      </c>
      <c r="Q580" s="14">
        <f t="shared" ca="1" si="232"/>
        <v>89920.972800000003</v>
      </c>
      <c r="R580" s="21">
        <f t="shared" si="217"/>
        <v>0</v>
      </c>
      <c r="S580" s="14">
        <f t="shared" si="233"/>
        <v>0</v>
      </c>
      <c r="T580" s="4" t="str">
        <f t="shared" si="234"/>
        <v>J=</v>
      </c>
      <c r="U580" s="33">
        <f t="shared" si="235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8"/>
        <v>45363</v>
      </c>
      <c r="B581" s="124">
        <f t="shared" ca="1" si="221"/>
        <v>10896372.4608</v>
      </c>
      <c r="C581" s="7">
        <f t="shared" si="222"/>
        <v>10800000</v>
      </c>
      <c r="D581" s="96">
        <f t="shared" si="220"/>
        <v>45362</v>
      </c>
      <c r="E581" s="94">
        <f ca="1">IF(D581&lt;$B$1,VLOOKUP(D581,[1]DI!$A$4:$B$15000,2,FALSE),0)</f>
        <v>0.1115</v>
      </c>
      <c r="F581" s="14">
        <f t="shared" ca="1" si="223"/>
        <v>1.00041957</v>
      </c>
      <c r="G581" s="14">
        <f ca="1">(TRUNC(PRODUCT($F$12:$F580),16))</f>
        <v>1.3058531030659</v>
      </c>
      <c r="H581" s="14">
        <f t="shared" ca="1" si="224"/>
        <v>1.2976621715324801</v>
      </c>
      <c r="I581" s="14">
        <f t="shared" ca="1" si="225"/>
        <v>1.0063120699999999</v>
      </c>
      <c r="J581" s="13">
        <f t="shared" si="219"/>
        <v>4.4499999999999998E-2</v>
      </c>
      <c r="K581" s="33">
        <f t="shared" si="226"/>
        <v>45342</v>
      </c>
      <c r="L581" s="2">
        <f t="shared" si="227"/>
        <v>15</v>
      </c>
      <c r="M581" s="17">
        <f t="shared" si="228"/>
        <v>15</v>
      </c>
      <c r="N581" s="12">
        <f t="shared" si="229"/>
        <v>1.0025949270000001</v>
      </c>
      <c r="O581" s="12">
        <f t="shared" ca="1" si="230"/>
        <v>1.008923376</v>
      </c>
      <c r="P581" s="17">
        <f t="shared" si="231"/>
        <v>0</v>
      </c>
      <c r="Q581" s="14">
        <f t="shared" ca="1" si="232"/>
        <v>96372.460800000001</v>
      </c>
      <c r="R581" s="21">
        <f t="shared" si="217"/>
        <v>0</v>
      </c>
      <c r="S581" s="14">
        <f t="shared" si="233"/>
        <v>0</v>
      </c>
      <c r="T581" s="4" t="str">
        <f t="shared" si="234"/>
        <v>J=</v>
      </c>
      <c r="U581" s="33">
        <f t="shared" si="235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8"/>
        <v>45364</v>
      </c>
      <c r="B582" s="124">
        <f t="shared" ca="1" si="221"/>
        <v>10902827.804400001</v>
      </c>
      <c r="C582" s="7">
        <f t="shared" si="222"/>
        <v>10800000</v>
      </c>
      <c r="D582" s="96">
        <f t="shared" si="220"/>
        <v>45363</v>
      </c>
      <c r="E582" s="94">
        <f ca="1">IF(D582&lt;$B$1,VLOOKUP(D582,[1]DI!$A$4:$B$15000,2,FALSE),0)</f>
        <v>0.1115</v>
      </c>
      <c r="F582" s="14">
        <f t="shared" ca="1" si="223"/>
        <v>1.00041957</v>
      </c>
      <c r="G582" s="14">
        <f ca="1">(TRUNC(PRODUCT($F$12:$F581),16))</f>
        <v>1.30640099985235</v>
      </c>
      <c r="H582" s="14">
        <f t="shared" ca="1" si="224"/>
        <v>1.2976621715324801</v>
      </c>
      <c r="I582" s="14">
        <f t="shared" ca="1" si="225"/>
        <v>1.00673429</v>
      </c>
      <c r="J582" s="13">
        <f t="shared" si="219"/>
        <v>4.4499999999999998E-2</v>
      </c>
      <c r="K582" s="33">
        <f t="shared" si="226"/>
        <v>45342</v>
      </c>
      <c r="L582" s="2">
        <f t="shared" si="227"/>
        <v>16</v>
      </c>
      <c r="M582" s="17">
        <f t="shared" si="228"/>
        <v>16</v>
      </c>
      <c r="N582" s="12">
        <f t="shared" si="229"/>
        <v>1.0027681610000001</v>
      </c>
      <c r="O582" s="12">
        <f t="shared" ca="1" si="230"/>
        <v>1.009521093</v>
      </c>
      <c r="P582" s="17">
        <f t="shared" si="231"/>
        <v>0</v>
      </c>
      <c r="Q582" s="14">
        <f t="shared" ca="1" si="232"/>
        <v>102827.80439999999</v>
      </c>
      <c r="R582" s="21">
        <f t="shared" si="217"/>
        <v>0</v>
      </c>
      <c r="S582" s="14">
        <f t="shared" si="233"/>
        <v>0</v>
      </c>
      <c r="T582" s="4" t="str">
        <f t="shared" si="234"/>
        <v>J=</v>
      </c>
      <c r="U582" s="33">
        <f t="shared" si="235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8"/>
        <v>45365</v>
      </c>
      <c r="B583" s="124">
        <f t="shared" ca="1" si="221"/>
        <v>10909286.8848</v>
      </c>
      <c r="C583" s="7">
        <f t="shared" si="222"/>
        <v>10800000</v>
      </c>
      <c r="D583" s="96">
        <f t="shared" si="220"/>
        <v>45364</v>
      </c>
      <c r="E583" s="94">
        <f ca="1">IF(D583&lt;$B$1,VLOOKUP(D583,[1]DI!$A$4:$B$15000,2,FALSE),0)</f>
        <v>0.1115</v>
      </c>
      <c r="F583" s="14">
        <f t="shared" ca="1" si="223"/>
        <v>1.00041957</v>
      </c>
      <c r="G583" s="14">
        <f ca="1">(TRUNC(PRODUCT($F$12:$F582),16))</f>
        <v>1.3069491265198601</v>
      </c>
      <c r="H583" s="14">
        <f t="shared" ca="1" si="224"/>
        <v>1.2976621715324801</v>
      </c>
      <c r="I583" s="14">
        <f t="shared" ca="1" si="225"/>
        <v>1.00715668</v>
      </c>
      <c r="J583" s="13">
        <f t="shared" si="219"/>
        <v>4.4499999999999998E-2</v>
      </c>
      <c r="K583" s="33">
        <f t="shared" si="226"/>
        <v>45342</v>
      </c>
      <c r="L583" s="2">
        <f t="shared" si="227"/>
        <v>17</v>
      </c>
      <c r="M583" s="17">
        <f t="shared" si="228"/>
        <v>17</v>
      </c>
      <c r="N583" s="12">
        <f t="shared" si="229"/>
        <v>1.0029414249999999</v>
      </c>
      <c r="O583" s="12">
        <f t="shared" ca="1" si="230"/>
        <v>1.010119156</v>
      </c>
      <c r="P583" s="17">
        <f t="shared" si="231"/>
        <v>0</v>
      </c>
      <c r="Q583" s="14">
        <f t="shared" ca="1" si="232"/>
        <v>109286.8848</v>
      </c>
      <c r="R583" s="21">
        <f t="shared" si="217"/>
        <v>0</v>
      </c>
      <c r="S583" s="14">
        <f t="shared" si="233"/>
        <v>0</v>
      </c>
      <c r="T583" s="4" t="str">
        <f t="shared" si="234"/>
        <v>J=</v>
      </c>
      <c r="U583" s="33">
        <f t="shared" si="235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8"/>
        <v>45366</v>
      </c>
      <c r="B584" s="124">
        <f t="shared" ca="1" si="221"/>
        <v>10915749.820800001</v>
      </c>
      <c r="C584" s="7">
        <f t="shared" si="222"/>
        <v>10800000</v>
      </c>
      <c r="D584" s="96">
        <f t="shared" si="220"/>
        <v>45365</v>
      </c>
      <c r="E584" s="94">
        <f ca="1">IF(D584&lt;$B$1,VLOOKUP(D584,[1]DI!$A$4:$B$15000,2,FALSE),0)</f>
        <v>0.1115</v>
      </c>
      <c r="F584" s="14">
        <f t="shared" ca="1" si="223"/>
        <v>1.00041957</v>
      </c>
      <c r="G584" s="14">
        <f ca="1">(TRUNC(PRODUCT($F$12:$F583),16))</f>
        <v>1.30749748316488</v>
      </c>
      <c r="H584" s="14">
        <f t="shared" ca="1" si="224"/>
        <v>1.2976621715324801</v>
      </c>
      <c r="I584" s="14">
        <f t="shared" ca="1" si="225"/>
        <v>1.00757925</v>
      </c>
      <c r="J584" s="13">
        <f t="shared" si="219"/>
        <v>4.4499999999999998E-2</v>
      </c>
      <c r="K584" s="33">
        <f t="shared" si="226"/>
        <v>45342</v>
      </c>
      <c r="L584" s="2">
        <f t="shared" si="227"/>
        <v>18</v>
      </c>
      <c r="M584" s="17">
        <f t="shared" si="228"/>
        <v>18</v>
      </c>
      <c r="N584" s="12">
        <f t="shared" si="229"/>
        <v>1.003114719</v>
      </c>
      <c r="O584" s="12">
        <f t="shared" ca="1" si="230"/>
        <v>1.010717576</v>
      </c>
      <c r="P584" s="17">
        <f t="shared" si="231"/>
        <v>0</v>
      </c>
      <c r="Q584" s="14">
        <f t="shared" ca="1" si="232"/>
        <v>115749.8208</v>
      </c>
      <c r="R584" s="21">
        <f t="shared" si="217"/>
        <v>0</v>
      </c>
      <c r="S584" s="14">
        <f t="shared" si="233"/>
        <v>0</v>
      </c>
      <c r="T584" s="4" t="str">
        <f t="shared" si="234"/>
        <v>J=</v>
      </c>
      <c r="U584" s="33">
        <f t="shared" si="235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8"/>
        <v>45369</v>
      </c>
      <c r="B585" s="124">
        <f t="shared" ca="1" si="221"/>
        <v>10922216.63399999</v>
      </c>
      <c r="C585" s="7">
        <f t="shared" si="222"/>
        <v>10800000</v>
      </c>
      <c r="D585" s="96">
        <f t="shared" si="220"/>
        <v>45366</v>
      </c>
      <c r="E585" s="94">
        <f ca="1">IF(D585&lt;$B$1,VLOOKUP(D585,[1]DI!$A$4:$B$15000,2,FALSE),0)</f>
        <v>0.1115</v>
      </c>
      <c r="F585" s="14">
        <f t="shared" ca="1" si="223"/>
        <v>1.00041957</v>
      </c>
      <c r="G585" s="14">
        <f ca="1">(TRUNC(PRODUCT($F$12:$F584),16))</f>
        <v>1.3080460698838901</v>
      </c>
      <c r="H585" s="14">
        <f t="shared" ca="1" si="224"/>
        <v>1.2976621715324801</v>
      </c>
      <c r="I585" s="14">
        <f t="shared" ca="1" si="225"/>
        <v>1.0080020000000001</v>
      </c>
      <c r="J585" s="13">
        <f t="shared" si="219"/>
        <v>4.4499999999999998E-2</v>
      </c>
      <c r="K585" s="33">
        <f t="shared" si="226"/>
        <v>45342</v>
      </c>
      <c r="L585" s="2">
        <f t="shared" si="227"/>
        <v>19</v>
      </c>
      <c r="M585" s="17">
        <f t="shared" si="228"/>
        <v>19</v>
      </c>
      <c r="N585" s="12">
        <f t="shared" si="229"/>
        <v>1.003288044</v>
      </c>
      <c r="O585" s="12">
        <f t="shared" ca="1" si="230"/>
        <v>1.0113163549999999</v>
      </c>
      <c r="P585" s="17">
        <f t="shared" si="231"/>
        <v>0</v>
      </c>
      <c r="Q585" s="14">
        <f t="shared" ca="1" si="232"/>
        <v>122216.63399998999</v>
      </c>
      <c r="R585" s="21">
        <f t="shared" si="217"/>
        <v>0</v>
      </c>
      <c r="S585" s="14">
        <f t="shared" si="233"/>
        <v>0</v>
      </c>
      <c r="T585" s="4" t="str">
        <f t="shared" si="234"/>
        <v>J=</v>
      </c>
      <c r="U585" s="33">
        <f t="shared" si="235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8"/>
        <v>45370</v>
      </c>
      <c r="B586" s="124">
        <f t="shared" ca="1" si="221"/>
        <v>10928687.291999999</v>
      </c>
      <c r="C586" s="7">
        <f t="shared" si="222"/>
        <v>10800000</v>
      </c>
      <c r="D586" s="96">
        <f t="shared" si="220"/>
        <v>45369</v>
      </c>
      <c r="E586" s="94">
        <f ca="1">IF(D586&lt;$B$1,VLOOKUP(D586,[1]DI!$A$4:$B$15000,2,FALSE),0)</f>
        <v>0.1115</v>
      </c>
      <c r="F586" s="14">
        <f t="shared" ca="1" si="223"/>
        <v>1.00041957</v>
      </c>
      <c r="G586" s="14">
        <f ca="1">(TRUNC(PRODUCT($F$12:$F585),16))</f>
        <v>1.3085948867734301</v>
      </c>
      <c r="H586" s="14">
        <f t="shared" ca="1" si="224"/>
        <v>1.2976621715324801</v>
      </c>
      <c r="I586" s="14">
        <f t="shared" ca="1" si="225"/>
        <v>1.0084249300000001</v>
      </c>
      <c r="J586" s="13">
        <f t="shared" si="219"/>
        <v>4.4499999999999998E-2</v>
      </c>
      <c r="K586" s="33">
        <f t="shared" si="226"/>
        <v>45342</v>
      </c>
      <c r="L586" s="2">
        <f t="shared" si="227"/>
        <v>20</v>
      </c>
      <c r="M586" s="17">
        <f t="shared" si="228"/>
        <v>20</v>
      </c>
      <c r="N586" s="12">
        <f t="shared" si="229"/>
        <v>1.003461398</v>
      </c>
      <c r="O586" s="12">
        <f t="shared" ca="1" si="230"/>
        <v>1.01191549</v>
      </c>
      <c r="P586" s="17">
        <f t="shared" si="231"/>
        <v>0</v>
      </c>
      <c r="Q586" s="14">
        <f t="shared" ca="1" si="232"/>
        <v>128687.292</v>
      </c>
      <c r="R586" s="21">
        <f t="shared" si="217"/>
        <v>0</v>
      </c>
      <c r="S586" s="14">
        <f t="shared" si="233"/>
        <v>0</v>
      </c>
      <c r="T586" s="4" t="str">
        <f t="shared" si="234"/>
        <v>J=</v>
      </c>
      <c r="U586" s="33">
        <f t="shared" si="235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8"/>
        <v>45371</v>
      </c>
      <c r="B587" s="124">
        <f t="shared" ca="1" si="221"/>
        <v>10935161.816400001</v>
      </c>
      <c r="C587" s="7">
        <f t="shared" si="222"/>
        <v>10800000</v>
      </c>
      <c r="D587" s="96">
        <f t="shared" si="220"/>
        <v>45370</v>
      </c>
      <c r="E587" s="94">
        <f ca="1">IF(D587&lt;$B$1,VLOOKUP(D587,[1]DI!$A$4:$B$15000,2,FALSE),0)</f>
        <v>0.1115</v>
      </c>
      <c r="F587" s="14">
        <f t="shared" ca="1" si="223"/>
        <v>1.00041957</v>
      </c>
      <c r="G587" s="14">
        <f ca="1">(TRUNC(PRODUCT($F$12:$F586),16))</f>
        <v>1.3091439339300699</v>
      </c>
      <c r="H587" s="14">
        <f t="shared" ca="1" si="224"/>
        <v>1.2976621715324801</v>
      </c>
      <c r="I587" s="14">
        <f t="shared" ca="1" si="225"/>
        <v>1.0088480399999999</v>
      </c>
      <c r="J587" s="13">
        <f t="shared" si="219"/>
        <v>4.4499999999999998E-2</v>
      </c>
      <c r="K587" s="33">
        <f t="shared" si="226"/>
        <v>45342</v>
      </c>
      <c r="L587" s="2">
        <f t="shared" si="227"/>
        <v>21</v>
      </c>
      <c r="M587" s="17">
        <f t="shared" si="228"/>
        <v>21</v>
      </c>
      <c r="N587" s="12">
        <f t="shared" si="229"/>
        <v>1.003634782</v>
      </c>
      <c r="O587" s="12">
        <f t="shared" ca="1" si="230"/>
        <v>1.012514983</v>
      </c>
      <c r="P587" s="17">
        <f t="shared" si="231"/>
        <v>28</v>
      </c>
      <c r="Q587" s="14">
        <f t="shared" ca="1" si="232"/>
        <v>135161.81640000001</v>
      </c>
      <c r="R587" s="21">
        <f t="shared" si="217"/>
        <v>0</v>
      </c>
      <c r="S587" s="14">
        <f t="shared" si="233"/>
        <v>0</v>
      </c>
      <c r="T587" s="4" t="str">
        <f t="shared" si="234"/>
        <v>J=</v>
      </c>
      <c r="U587" s="33">
        <f t="shared" si="235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8"/>
        <v>45372</v>
      </c>
      <c r="B588" s="124">
        <f t="shared" ca="1" si="221"/>
        <v>10806398.2224</v>
      </c>
      <c r="C588" s="7">
        <f t="shared" si="222"/>
        <v>10800000</v>
      </c>
      <c r="D588" s="96">
        <f t="shared" si="220"/>
        <v>45371</v>
      </c>
      <c r="E588" s="94">
        <f ca="1">IF(D588&lt;$B$1,VLOOKUP(D588,[1]DI!$A$4:$B$15000,2,FALSE),0)</f>
        <v>0.1115</v>
      </c>
      <c r="F588" s="14">
        <f t="shared" ca="1" si="223"/>
        <v>1.00041957</v>
      </c>
      <c r="G588" s="14">
        <f ca="1">(TRUNC(PRODUCT($F$12:$F587),16))</f>
        <v>1.3096932114504301</v>
      </c>
      <c r="H588" s="14">
        <f t="shared" ca="1" si="224"/>
        <v>1.3091439339300699</v>
      </c>
      <c r="I588" s="14">
        <f t="shared" ca="1" si="225"/>
        <v>1.00041957</v>
      </c>
      <c r="J588" s="13">
        <f t="shared" si="219"/>
        <v>4.4499999999999998E-2</v>
      </c>
      <c r="K588" s="33">
        <f t="shared" si="226"/>
        <v>45371</v>
      </c>
      <c r="L588" s="2">
        <f t="shared" si="227"/>
        <v>1</v>
      </c>
      <c r="M588" s="17">
        <f t="shared" si="228"/>
        <v>1</v>
      </c>
      <c r="N588" s="12">
        <f t="shared" si="229"/>
        <v>1.000172786</v>
      </c>
      <c r="O588" s="12">
        <f t="shared" ca="1" si="230"/>
        <v>1.000592428</v>
      </c>
      <c r="P588" s="17">
        <f t="shared" si="231"/>
        <v>0</v>
      </c>
      <c r="Q588" s="14">
        <f t="shared" ca="1" si="232"/>
        <v>6398.2223999999997</v>
      </c>
      <c r="R588" s="21">
        <f t="shared" ref="R588:R651" si="236">IF($P588&gt;0,VLOOKUP($P588,$W$12:$AC$150,7),0)</f>
        <v>0</v>
      </c>
      <c r="S588" s="14">
        <f t="shared" si="233"/>
        <v>0</v>
      </c>
      <c r="T588" s="4" t="str">
        <f t="shared" si="234"/>
        <v>J=</v>
      </c>
      <c r="U588" s="33">
        <f t="shared" si="235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7">WORKDAY($A588,1,$W$166:$W$544)</f>
        <v>45373</v>
      </c>
      <c r="B589" s="124">
        <f t="shared" ca="1" si="221"/>
        <v>10812800.28959999</v>
      </c>
      <c r="C589" s="7">
        <f t="shared" si="222"/>
        <v>10800000</v>
      </c>
      <c r="D589" s="96">
        <f t="shared" si="220"/>
        <v>45372</v>
      </c>
      <c r="E589" s="94">
        <f ca="1">IF(D589&lt;$B$1,VLOOKUP(D589,[1]DI!$A$4:$B$15000,2,FALSE),0)</f>
        <v>0.1065</v>
      </c>
      <c r="F589" s="14">
        <f t="shared" ca="1" si="223"/>
        <v>1.00040168</v>
      </c>
      <c r="G589" s="14">
        <f ca="1">(TRUNC(PRODUCT($F$12:$F588),16))</f>
        <v>1.3102427194311601</v>
      </c>
      <c r="H589" s="14">
        <f t="shared" ca="1" si="224"/>
        <v>1.3091439339300699</v>
      </c>
      <c r="I589" s="14">
        <f t="shared" ca="1" si="225"/>
        <v>1.0008393200000001</v>
      </c>
      <c r="J589" s="13">
        <f t="shared" ref="J589:J652" si="238">J588</f>
        <v>4.4499999999999998E-2</v>
      </c>
      <c r="K589" s="33">
        <f t="shared" si="226"/>
        <v>45371</v>
      </c>
      <c r="L589" s="2">
        <f t="shared" si="227"/>
        <v>2</v>
      </c>
      <c r="M589" s="17">
        <f t="shared" si="228"/>
        <v>2</v>
      </c>
      <c r="N589" s="12">
        <f t="shared" si="229"/>
        <v>1.0003456019999999</v>
      </c>
      <c r="O589" s="12">
        <f t="shared" ca="1" si="230"/>
        <v>1.001185212</v>
      </c>
      <c r="P589" s="17">
        <f t="shared" si="231"/>
        <v>0</v>
      </c>
      <c r="Q589" s="14">
        <f t="shared" ca="1" si="232"/>
        <v>12800.289599989999</v>
      </c>
      <c r="R589" s="21">
        <f t="shared" si="236"/>
        <v>0</v>
      </c>
      <c r="S589" s="14">
        <f t="shared" si="233"/>
        <v>0</v>
      </c>
      <c r="T589" s="4" t="str">
        <f t="shared" si="234"/>
        <v>J=</v>
      </c>
      <c r="U589" s="33">
        <f t="shared" si="235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7"/>
        <v>45376</v>
      </c>
      <c r="B590" s="124">
        <f t="shared" ca="1" si="221"/>
        <v>10819012.546799989</v>
      </c>
      <c r="C590" s="7">
        <f t="shared" si="222"/>
        <v>10800000</v>
      </c>
      <c r="D590" s="96">
        <f t="shared" si="220"/>
        <v>45373</v>
      </c>
      <c r="E590" s="94">
        <f ca="1">IF(D590&lt;$B$1,VLOOKUP(D590,[1]DI!$A$4:$B$15000,2,FALSE),0)</f>
        <v>0.1065</v>
      </c>
      <c r="F590" s="14">
        <f t="shared" ca="1" si="223"/>
        <v>1.00040168</v>
      </c>
      <c r="G590" s="14">
        <f ca="1">(TRUNC(PRODUCT($F$12:$F589),16))</f>
        <v>1.3107690177267</v>
      </c>
      <c r="H590" s="14">
        <f t="shared" ca="1" si="224"/>
        <v>1.3091439339300699</v>
      </c>
      <c r="I590" s="14">
        <f t="shared" ca="1" si="225"/>
        <v>1.00124133</v>
      </c>
      <c r="J590" s="13">
        <f t="shared" si="238"/>
        <v>4.4499999999999998E-2</v>
      </c>
      <c r="K590" s="33">
        <f t="shared" si="226"/>
        <v>45371</v>
      </c>
      <c r="L590" s="2">
        <f t="shared" si="227"/>
        <v>3</v>
      </c>
      <c r="M590" s="17">
        <f t="shared" si="228"/>
        <v>3</v>
      </c>
      <c r="N590" s="12">
        <f t="shared" si="229"/>
        <v>1.0005184469999999</v>
      </c>
      <c r="O590" s="12">
        <f t="shared" ca="1" si="230"/>
        <v>1.001760421</v>
      </c>
      <c r="P590" s="17">
        <f t="shared" si="231"/>
        <v>0</v>
      </c>
      <c r="Q590" s="14">
        <f t="shared" ca="1" si="232"/>
        <v>19012.546799989999</v>
      </c>
      <c r="R590" s="21">
        <f t="shared" si="236"/>
        <v>0</v>
      </c>
      <c r="S590" s="14">
        <f t="shared" si="233"/>
        <v>0</v>
      </c>
      <c r="T590" s="4" t="str">
        <f t="shared" si="234"/>
        <v>J=</v>
      </c>
      <c r="U590" s="33">
        <f t="shared" si="235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7"/>
        <v>45377</v>
      </c>
      <c r="B591" s="124">
        <f t="shared" ca="1" si="221"/>
        <v>10825228.46519999</v>
      </c>
      <c r="C591" s="7">
        <f t="shared" si="222"/>
        <v>10800000</v>
      </c>
      <c r="D591" s="96">
        <f t="shared" ref="D591:D654" si="239">WORKDAY($A591,-1,$W$160:$W$544)</f>
        <v>45376</v>
      </c>
      <c r="E591" s="94">
        <f ca="1">IF(D591&lt;$B$1,VLOOKUP(D591,[1]DI!$A$4:$B$15000,2,FALSE),0)</f>
        <v>0.1065</v>
      </c>
      <c r="F591" s="14">
        <f t="shared" ca="1" si="223"/>
        <v>1.00040168</v>
      </c>
      <c r="G591" s="14">
        <f ca="1">(TRUNC(PRODUCT($F$12:$F590),16))</f>
        <v>1.3112955274257401</v>
      </c>
      <c r="H591" s="14">
        <f t="shared" ca="1" si="224"/>
        <v>1.3091439339300699</v>
      </c>
      <c r="I591" s="14">
        <f t="shared" ca="1" si="225"/>
        <v>1.0016435100000001</v>
      </c>
      <c r="J591" s="13">
        <f t="shared" si="238"/>
        <v>4.4499999999999998E-2</v>
      </c>
      <c r="K591" s="33">
        <f t="shared" si="226"/>
        <v>45371</v>
      </c>
      <c r="L591" s="2">
        <f t="shared" si="227"/>
        <v>4</v>
      </c>
      <c r="M591" s="17">
        <f t="shared" si="228"/>
        <v>4</v>
      </c>
      <c r="N591" s="12">
        <f t="shared" si="229"/>
        <v>1.0006913230000001</v>
      </c>
      <c r="O591" s="12">
        <f t="shared" ca="1" si="230"/>
        <v>1.002335969</v>
      </c>
      <c r="P591" s="17">
        <f t="shared" si="231"/>
        <v>0</v>
      </c>
      <c r="Q591" s="14">
        <f t="shared" ca="1" si="232"/>
        <v>25228.465199990002</v>
      </c>
      <c r="R591" s="21">
        <f t="shared" si="236"/>
        <v>0</v>
      </c>
      <c r="S591" s="14">
        <f t="shared" si="233"/>
        <v>0</v>
      </c>
      <c r="T591" s="4" t="str">
        <f t="shared" si="234"/>
        <v>J=</v>
      </c>
      <c r="U591" s="33">
        <f t="shared" si="235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7"/>
        <v>45378</v>
      </c>
      <c r="B592" s="124">
        <f t="shared" ca="1" si="221"/>
        <v>10831447.93679999</v>
      </c>
      <c r="C592" s="7">
        <f t="shared" si="222"/>
        <v>10800000</v>
      </c>
      <c r="D592" s="96">
        <f t="shared" si="239"/>
        <v>45377</v>
      </c>
      <c r="E592" s="94">
        <f ca="1">IF(D592&lt;$B$1,VLOOKUP(D592,[1]DI!$A$4:$B$15000,2,FALSE),0)</f>
        <v>0.1065</v>
      </c>
      <c r="F592" s="14">
        <f t="shared" ca="1" si="223"/>
        <v>1.00040168</v>
      </c>
      <c r="G592" s="14">
        <f ca="1">(TRUNC(PRODUCT($F$12:$F591),16))</f>
        <v>1.3118222486132001</v>
      </c>
      <c r="H592" s="14">
        <f t="shared" ca="1" si="224"/>
        <v>1.3091439339300699</v>
      </c>
      <c r="I592" s="14">
        <f t="shared" ca="1" si="225"/>
        <v>1.00204585</v>
      </c>
      <c r="J592" s="13">
        <f t="shared" si="238"/>
        <v>4.4499999999999998E-2</v>
      </c>
      <c r="K592" s="33">
        <f t="shared" si="226"/>
        <v>45371</v>
      </c>
      <c r="L592" s="2">
        <f t="shared" si="227"/>
        <v>5</v>
      </c>
      <c r="M592" s="17">
        <f t="shared" si="228"/>
        <v>5</v>
      </c>
      <c r="N592" s="12">
        <f t="shared" si="229"/>
        <v>1.000864228</v>
      </c>
      <c r="O592" s="12">
        <f t="shared" ca="1" si="230"/>
        <v>1.0029118459999999</v>
      </c>
      <c r="P592" s="17">
        <f t="shared" si="231"/>
        <v>0</v>
      </c>
      <c r="Q592" s="14">
        <f t="shared" ca="1" si="232"/>
        <v>31447.936799989999</v>
      </c>
      <c r="R592" s="21">
        <f t="shared" si="236"/>
        <v>0</v>
      </c>
      <c r="S592" s="14">
        <f t="shared" si="233"/>
        <v>0</v>
      </c>
      <c r="T592" s="4" t="str">
        <f t="shared" si="234"/>
        <v>J=</v>
      </c>
      <c r="U592" s="33">
        <f t="shared" si="235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7"/>
        <v>45379</v>
      </c>
      <c r="B593" s="124">
        <f t="shared" ca="1" si="221"/>
        <v>10837670.9724</v>
      </c>
      <c r="C593" s="7">
        <f t="shared" si="222"/>
        <v>10800000</v>
      </c>
      <c r="D593" s="96">
        <f t="shared" si="239"/>
        <v>45378</v>
      </c>
      <c r="E593" s="94">
        <f ca="1">IF(D593&lt;$B$1,VLOOKUP(D593,[1]DI!$A$4:$B$15000,2,FALSE),0)</f>
        <v>0.1065</v>
      </c>
      <c r="F593" s="14">
        <f t="shared" ca="1" si="223"/>
        <v>1.00040168</v>
      </c>
      <c r="G593" s="14">
        <f ca="1">(TRUNC(PRODUCT($F$12:$F592),16))</f>
        <v>1.31234918137402</v>
      </c>
      <c r="H593" s="14">
        <f t="shared" ca="1" si="224"/>
        <v>1.3091439339300699</v>
      </c>
      <c r="I593" s="14">
        <f t="shared" ca="1" si="225"/>
        <v>1.0024483500000001</v>
      </c>
      <c r="J593" s="13">
        <f t="shared" si="238"/>
        <v>4.4499999999999998E-2</v>
      </c>
      <c r="K593" s="33">
        <f t="shared" si="226"/>
        <v>45371</v>
      </c>
      <c r="L593" s="2">
        <f t="shared" si="227"/>
        <v>6</v>
      </c>
      <c r="M593" s="17">
        <f t="shared" si="228"/>
        <v>6</v>
      </c>
      <c r="N593" s="12">
        <f t="shared" si="229"/>
        <v>1.001037164</v>
      </c>
      <c r="O593" s="12">
        <f t="shared" ca="1" si="230"/>
        <v>1.0034880530000001</v>
      </c>
      <c r="P593" s="17">
        <f t="shared" si="231"/>
        <v>0</v>
      </c>
      <c r="Q593" s="14">
        <f t="shared" ca="1" si="232"/>
        <v>37670.972399999999</v>
      </c>
      <c r="R593" s="21">
        <f t="shared" si="236"/>
        <v>0</v>
      </c>
      <c r="S593" s="14">
        <f t="shared" si="233"/>
        <v>0</v>
      </c>
      <c r="T593" s="4" t="str">
        <f t="shared" si="234"/>
        <v>J=</v>
      </c>
      <c r="U593" s="33">
        <f t="shared" si="235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7"/>
        <v>45383</v>
      </c>
      <c r="B594" s="124">
        <f t="shared" ca="1" si="221"/>
        <v>10843897.66919999</v>
      </c>
      <c r="C594" s="7">
        <f t="shared" si="222"/>
        <v>10800000</v>
      </c>
      <c r="D594" s="96">
        <f t="shared" si="239"/>
        <v>45379</v>
      </c>
      <c r="E594" s="94">
        <f ca="1">IF(D594&lt;$B$1,VLOOKUP(D594,[1]DI!$A$4:$B$15000,2,FALSE),0)</f>
        <v>0.1065</v>
      </c>
      <c r="F594" s="14">
        <f t="shared" ca="1" si="223"/>
        <v>1.00040168</v>
      </c>
      <c r="G594" s="14">
        <f ca="1">(TRUNC(PRODUCT($F$12:$F593),16))</f>
        <v>1.3128763257931899</v>
      </c>
      <c r="H594" s="14">
        <f t="shared" ca="1" si="224"/>
        <v>1.3091439339300699</v>
      </c>
      <c r="I594" s="14">
        <f t="shared" ca="1" si="225"/>
        <v>1.00285102</v>
      </c>
      <c r="J594" s="13">
        <f t="shared" si="238"/>
        <v>4.4499999999999998E-2</v>
      </c>
      <c r="K594" s="33">
        <f t="shared" si="226"/>
        <v>45371</v>
      </c>
      <c r="L594" s="2">
        <f t="shared" si="227"/>
        <v>7</v>
      </c>
      <c r="M594" s="17">
        <f t="shared" si="228"/>
        <v>7</v>
      </c>
      <c r="N594" s="12">
        <f t="shared" si="229"/>
        <v>1.0012101289999999</v>
      </c>
      <c r="O594" s="12">
        <f t="shared" ca="1" si="230"/>
        <v>1.0040645989999999</v>
      </c>
      <c r="P594" s="17">
        <f t="shared" si="231"/>
        <v>0</v>
      </c>
      <c r="Q594" s="14">
        <f t="shared" ca="1" si="232"/>
        <v>43897.669199989999</v>
      </c>
      <c r="R594" s="21">
        <f t="shared" si="236"/>
        <v>0</v>
      </c>
      <c r="S594" s="14">
        <f t="shared" si="233"/>
        <v>0</v>
      </c>
      <c r="T594" s="4" t="str">
        <f t="shared" si="234"/>
        <v>J=</v>
      </c>
      <c r="U594" s="33">
        <f t="shared" si="235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7"/>
        <v>45384</v>
      </c>
      <c r="B595" s="124">
        <f t="shared" ca="1" si="221"/>
        <v>10850127.8112</v>
      </c>
      <c r="C595" s="7">
        <f t="shared" si="222"/>
        <v>10800000</v>
      </c>
      <c r="D595" s="96">
        <f t="shared" si="239"/>
        <v>45383</v>
      </c>
      <c r="E595" s="94">
        <f ca="1">IF(D595&lt;$B$1,VLOOKUP(D595,[1]DI!$A$4:$B$15000,2,FALSE),0)</f>
        <v>0.1065</v>
      </c>
      <c r="F595" s="14">
        <f t="shared" ca="1" si="223"/>
        <v>1.00040168</v>
      </c>
      <c r="G595" s="14">
        <f ca="1">(TRUNC(PRODUCT($F$12:$F594),16))</f>
        <v>1.31340368195574</v>
      </c>
      <c r="H595" s="14">
        <f t="shared" ca="1" si="224"/>
        <v>1.3091439339300699</v>
      </c>
      <c r="I595" s="14">
        <f t="shared" ca="1" si="225"/>
        <v>1.00325384</v>
      </c>
      <c r="J595" s="13">
        <f t="shared" si="238"/>
        <v>4.4499999999999998E-2</v>
      </c>
      <c r="K595" s="33">
        <f t="shared" si="226"/>
        <v>45371</v>
      </c>
      <c r="L595" s="2">
        <f t="shared" si="227"/>
        <v>8</v>
      </c>
      <c r="M595" s="17">
        <f t="shared" si="228"/>
        <v>8</v>
      </c>
      <c r="N595" s="12">
        <f t="shared" si="229"/>
        <v>1.001383124</v>
      </c>
      <c r="O595" s="12">
        <f t="shared" ca="1" si="230"/>
        <v>1.0046414640000001</v>
      </c>
      <c r="P595" s="17">
        <f t="shared" si="231"/>
        <v>0</v>
      </c>
      <c r="Q595" s="14">
        <f t="shared" ca="1" si="232"/>
        <v>50127.811199999996</v>
      </c>
      <c r="R595" s="21">
        <f t="shared" si="236"/>
        <v>0</v>
      </c>
      <c r="S595" s="14">
        <f t="shared" si="233"/>
        <v>0</v>
      </c>
      <c r="T595" s="4" t="str">
        <f t="shared" si="234"/>
        <v>J=</v>
      </c>
      <c r="U595" s="33">
        <f t="shared" si="235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7"/>
        <v>45385</v>
      </c>
      <c r="B596" s="124">
        <f t="shared" ca="1" si="221"/>
        <v>10856361.636</v>
      </c>
      <c r="C596" s="7">
        <f t="shared" si="222"/>
        <v>10800000</v>
      </c>
      <c r="D596" s="96">
        <f t="shared" si="239"/>
        <v>45384</v>
      </c>
      <c r="E596" s="94">
        <f ca="1">IF(D596&lt;$B$1,VLOOKUP(D596,[1]DI!$A$4:$B$15000,2,FALSE),0)</f>
        <v>0.1065</v>
      </c>
      <c r="F596" s="14">
        <f t="shared" ca="1" si="223"/>
        <v>1.00040168</v>
      </c>
      <c r="G596" s="14">
        <f ca="1">(TRUNC(PRODUCT($F$12:$F595),16))</f>
        <v>1.31393124994671</v>
      </c>
      <c r="H596" s="14">
        <f t="shared" ca="1" si="224"/>
        <v>1.3091439339300699</v>
      </c>
      <c r="I596" s="14">
        <f t="shared" ca="1" si="225"/>
        <v>1.0036568299999999</v>
      </c>
      <c r="J596" s="13">
        <f t="shared" si="238"/>
        <v>4.4499999999999998E-2</v>
      </c>
      <c r="K596" s="33">
        <f t="shared" si="226"/>
        <v>45371</v>
      </c>
      <c r="L596" s="2">
        <f t="shared" si="227"/>
        <v>9</v>
      </c>
      <c r="M596" s="17">
        <f t="shared" si="228"/>
        <v>9</v>
      </c>
      <c r="N596" s="12">
        <f t="shared" si="229"/>
        <v>1.001556149</v>
      </c>
      <c r="O596" s="12">
        <f t="shared" ca="1" si="230"/>
        <v>1.0052186700000001</v>
      </c>
      <c r="P596" s="17">
        <f t="shared" si="231"/>
        <v>0</v>
      </c>
      <c r="Q596" s="14">
        <f t="shared" ca="1" si="232"/>
        <v>56361.635999999999</v>
      </c>
      <c r="R596" s="21">
        <f t="shared" si="236"/>
        <v>0</v>
      </c>
      <c r="S596" s="14">
        <f t="shared" si="233"/>
        <v>0</v>
      </c>
      <c r="T596" s="4" t="str">
        <f t="shared" si="234"/>
        <v>J=</v>
      </c>
      <c r="U596" s="33">
        <f t="shared" si="235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7"/>
        <v>45386</v>
      </c>
      <c r="B597" s="124">
        <f t="shared" ca="1" si="221"/>
        <v>10862599.014</v>
      </c>
      <c r="C597" s="7">
        <f t="shared" si="222"/>
        <v>10800000</v>
      </c>
      <c r="D597" s="96">
        <f t="shared" si="239"/>
        <v>45385</v>
      </c>
      <c r="E597" s="94">
        <f ca="1">IF(D597&lt;$B$1,VLOOKUP(D597,[1]DI!$A$4:$B$15000,2,FALSE),0)</f>
        <v>0.1065</v>
      </c>
      <c r="F597" s="14">
        <f t="shared" ca="1" si="223"/>
        <v>1.00040168</v>
      </c>
      <c r="G597" s="14">
        <f ca="1">(TRUNC(PRODUCT($F$12:$F596),16))</f>
        <v>1.31445902985118</v>
      </c>
      <c r="H597" s="14">
        <f t="shared" ca="1" si="224"/>
        <v>1.3091439339300699</v>
      </c>
      <c r="I597" s="14">
        <f t="shared" ca="1" si="225"/>
        <v>1.0040599800000001</v>
      </c>
      <c r="J597" s="13">
        <f t="shared" si="238"/>
        <v>4.4499999999999998E-2</v>
      </c>
      <c r="K597" s="33">
        <f t="shared" si="226"/>
        <v>45371</v>
      </c>
      <c r="L597" s="2">
        <f t="shared" si="227"/>
        <v>10</v>
      </c>
      <c r="M597" s="17">
        <f t="shared" si="228"/>
        <v>10</v>
      </c>
      <c r="N597" s="12">
        <f t="shared" si="229"/>
        <v>1.0017292040000001</v>
      </c>
      <c r="O597" s="12">
        <f t="shared" ca="1" si="230"/>
        <v>1.005796205</v>
      </c>
      <c r="P597" s="17">
        <f t="shared" si="231"/>
        <v>0</v>
      </c>
      <c r="Q597" s="14">
        <f t="shared" ca="1" si="232"/>
        <v>62599.014000000003</v>
      </c>
      <c r="R597" s="21">
        <f t="shared" si="236"/>
        <v>0</v>
      </c>
      <c r="S597" s="14">
        <f t="shared" si="233"/>
        <v>0</v>
      </c>
      <c r="T597" s="4" t="str">
        <f t="shared" si="234"/>
        <v>J=</v>
      </c>
      <c r="U597" s="33">
        <f t="shared" si="235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7"/>
        <v>45387</v>
      </c>
      <c r="B598" s="124">
        <f t="shared" ca="1" si="221"/>
        <v>10868839.93439999</v>
      </c>
      <c r="C598" s="7">
        <f t="shared" si="222"/>
        <v>10800000</v>
      </c>
      <c r="D598" s="96">
        <f t="shared" si="239"/>
        <v>45386</v>
      </c>
      <c r="E598" s="94">
        <f ca="1">IF(D598&lt;$B$1,VLOOKUP(D598,[1]DI!$A$4:$B$15000,2,FALSE),0)</f>
        <v>0.1065</v>
      </c>
      <c r="F598" s="14">
        <f t="shared" ca="1" si="223"/>
        <v>1.00040168</v>
      </c>
      <c r="G598" s="14">
        <f ca="1">(TRUNC(PRODUCT($F$12:$F597),16))</f>
        <v>1.3149870217543</v>
      </c>
      <c r="H598" s="14">
        <f t="shared" ca="1" si="224"/>
        <v>1.3091439339300699</v>
      </c>
      <c r="I598" s="14">
        <f t="shared" ca="1" si="225"/>
        <v>1.0044632899999999</v>
      </c>
      <c r="J598" s="13">
        <f t="shared" si="238"/>
        <v>4.4499999999999998E-2</v>
      </c>
      <c r="K598" s="33">
        <f t="shared" si="226"/>
        <v>45371</v>
      </c>
      <c r="L598" s="2">
        <f t="shared" si="227"/>
        <v>11</v>
      </c>
      <c r="M598" s="17">
        <f t="shared" si="228"/>
        <v>11</v>
      </c>
      <c r="N598" s="12">
        <f t="shared" si="229"/>
        <v>1.0019022879999999</v>
      </c>
      <c r="O598" s="12">
        <f t="shared" ca="1" si="230"/>
        <v>1.006374068</v>
      </c>
      <c r="P598" s="17">
        <f t="shared" si="231"/>
        <v>0</v>
      </c>
      <c r="Q598" s="14">
        <f t="shared" ca="1" si="232"/>
        <v>68839.934399990001</v>
      </c>
      <c r="R598" s="21">
        <f t="shared" si="236"/>
        <v>0</v>
      </c>
      <c r="S598" s="14">
        <f t="shared" si="233"/>
        <v>0</v>
      </c>
      <c r="T598" s="4" t="str">
        <f t="shared" si="234"/>
        <v>J=</v>
      </c>
      <c r="U598" s="33">
        <f t="shared" si="235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7"/>
        <v>45390</v>
      </c>
      <c r="B599" s="124">
        <f t="shared" ca="1" si="221"/>
        <v>10875084.440400001</v>
      </c>
      <c r="C599" s="7">
        <f t="shared" si="222"/>
        <v>10800000</v>
      </c>
      <c r="D599" s="96">
        <f t="shared" si="239"/>
        <v>45387</v>
      </c>
      <c r="E599" s="94">
        <f ca="1">IF(D599&lt;$B$1,VLOOKUP(D599,[1]DI!$A$4:$B$15000,2,FALSE),0)</f>
        <v>0.1065</v>
      </c>
      <c r="F599" s="14">
        <f t="shared" ca="1" si="223"/>
        <v>1.00040168</v>
      </c>
      <c r="G599" s="14">
        <f ca="1">(TRUNC(PRODUCT($F$12:$F598),16))</f>
        <v>1.31551522574119</v>
      </c>
      <c r="H599" s="14">
        <f t="shared" ca="1" si="224"/>
        <v>1.3091439339300699</v>
      </c>
      <c r="I599" s="14">
        <f t="shared" ca="1" si="225"/>
        <v>1.0048667600000001</v>
      </c>
      <c r="J599" s="13">
        <f t="shared" si="238"/>
        <v>4.4499999999999998E-2</v>
      </c>
      <c r="K599" s="33">
        <f t="shared" si="226"/>
        <v>45371</v>
      </c>
      <c r="L599" s="2">
        <f t="shared" si="227"/>
        <v>12</v>
      </c>
      <c r="M599" s="17">
        <f t="shared" si="228"/>
        <v>12</v>
      </c>
      <c r="N599" s="12">
        <f t="shared" si="229"/>
        <v>1.0020754030000001</v>
      </c>
      <c r="O599" s="12">
        <f t="shared" ca="1" si="230"/>
        <v>1.0069522630000001</v>
      </c>
      <c r="P599" s="17">
        <f t="shared" si="231"/>
        <v>0</v>
      </c>
      <c r="Q599" s="14">
        <f t="shared" ca="1" si="232"/>
        <v>75084.440400000007</v>
      </c>
      <c r="R599" s="21">
        <f t="shared" si="236"/>
        <v>0</v>
      </c>
      <c r="S599" s="14">
        <f t="shared" si="233"/>
        <v>0</v>
      </c>
      <c r="T599" s="4" t="str">
        <f t="shared" si="234"/>
        <v>J=</v>
      </c>
      <c r="U599" s="33">
        <f t="shared" si="235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7"/>
        <v>45391</v>
      </c>
      <c r="B600" s="124">
        <f t="shared" ca="1" si="221"/>
        <v>10881332.629199989</v>
      </c>
      <c r="C600" s="7">
        <f t="shared" si="222"/>
        <v>10800000</v>
      </c>
      <c r="D600" s="96">
        <f t="shared" si="239"/>
        <v>45390</v>
      </c>
      <c r="E600" s="94">
        <f ca="1">IF(D600&lt;$B$1,VLOOKUP(D600,[1]DI!$A$4:$B$15000,2,FALSE),0)</f>
        <v>0.1065</v>
      </c>
      <c r="F600" s="14">
        <f t="shared" ca="1" si="223"/>
        <v>1.00040168</v>
      </c>
      <c r="G600" s="14">
        <f ca="1">(TRUNC(PRODUCT($F$12:$F599),16))</f>
        <v>1.31604364189707</v>
      </c>
      <c r="H600" s="14">
        <f t="shared" ca="1" si="224"/>
        <v>1.3091439339300699</v>
      </c>
      <c r="I600" s="14">
        <f t="shared" ca="1" si="225"/>
        <v>1.0052703999999999</v>
      </c>
      <c r="J600" s="13">
        <f t="shared" si="238"/>
        <v>4.4499999999999998E-2</v>
      </c>
      <c r="K600" s="33">
        <f t="shared" si="226"/>
        <v>45371</v>
      </c>
      <c r="L600" s="2">
        <f t="shared" si="227"/>
        <v>13</v>
      </c>
      <c r="M600" s="17">
        <f t="shared" si="228"/>
        <v>13</v>
      </c>
      <c r="N600" s="12">
        <f t="shared" si="229"/>
        <v>1.0022485480000001</v>
      </c>
      <c r="O600" s="12">
        <f t="shared" ca="1" si="230"/>
        <v>1.007530799</v>
      </c>
      <c r="P600" s="17">
        <f t="shared" si="231"/>
        <v>0</v>
      </c>
      <c r="Q600" s="14">
        <f t="shared" ca="1" si="232"/>
        <v>81332.629199989999</v>
      </c>
      <c r="R600" s="21">
        <f t="shared" si="236"/>
        <v>0</v>
      </c>
      <c r="S600" s="14">
        <f t="shared" si="233"/>
        <v>0</v>
      </c>
      <c r="T600" s="4" t="str">
        <f t="shared" si="234"/>
        <v>J=</v>
      </c>
      <c r="U600" s="33">
        <f t="shared" si="235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7"/>
        <v>45392</v>
      </c>
      <c r="B601" s="124">
        <f t="shared" ca="1" si="221"/>
        <v>10887584.25239999</v>
      </c>
      <c r="C601" s="7">
        <f t="shared" si="222"/>
        <v>10800000</v>
      </c>
      <c r="D601" s="96">
        <f t="shared" si="239"/>
        <v>45391</v>
      </c>
      <c r="E601" s="94">
        <f ca="1">IF(D601&lt;$B$1,VLOOKUP(D601,[1]DI!$A$4:$B$15000,2,FALSE),0)</f>
        <v>0.1065</v>
      </c>
      <c r="F601" s="14">
        <f t="shared" ca="1" si="223"/>
        <v>1.00040168</v>
      </c>
      <c r="G601" s="14">
        <f ca="1">(TRUNC(PRODUCT($F$12:$F600),16))</f>
        <v>1.3165722703071501</v>
      </c>
      <c r="H601" s="14">
        <f t="shared" ca="1" si="224"/>
        <v>1.3091439339300699</v>
      </c>
      <c r="I601" s="14">
        <f t="shared" ca="1" si="225"/>
        <v>1.0056741899999999</v>
      </c>
      <c r="J601" s="13">
        <f t="shared" si="238"/>
        <v>4.4499999999999998E-2</v>
      </c>
      <c r="K601" s="33">
        <f t="shared" si="226"/>
        <v>45371</v>
      </c>
      <c r="L601" s="2">
        <f t="shared" si="227"/>
        <v>14</v>
      </c>
      <c r="M601" s="17">
        <f t="shared" si="228"/>
        <v>14</v>
      </c>
      <c r="N601" s="12">
        <f t="shared" si="229"/>
        <v>1.002421722</v>
      </c>
      <c r="O601" s="12">
        <f t="shared" ca="1" si="230"/>
        <v>1.008109653</v>
      </c>
      <c r="P601" s="17">
        <f t="shared" si="231"/>
        <v>0</v>
      </c>
      <c r="Q601" s="14">
        <f t="shared" ca="1" si="232"/>
        <v>87584.25239999</v>
      </c>
      <c r="R601" s="21">
        <f t="shared" si="236"/>
        <v>0</v>
      </c>
      <c r="S601" s="14">
        <f t="shared" si="233"/>
        <v>0</v>
      </c>
      <c r="T601" s="4" t="str">
        <f t="shared" si="234"/>
        <v>J=</v>
      </c>
      <c r="U601" s="33">
        <f t="shared" si="235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7"/>
        <v>45393</v>
      </c>
      <c r="B602" s="124">
        <f t="shared" ca="1" si="221"/>
        <v>10893839.5692</v>
      </c>
      <c r="C602" s="7">
        <f t="shared" si="222"/>
        <v>10800000</v>
      </c>
      <c r="D602" s="96">
        <f t="shared" si="239"/>
        <v>45392</v>
      </c>
      <c r="E602" s="94">
        <f ca="1">IF(D602&lt;$B$1,VLOOKUP(D602,[1]DI!$A$4:$B$15000,2,FALSE),0)</f>
        <v>0.1065</v>
      </c>
      <c r="F602" s="14">
        <f t="shared" ca="1" si="223"/>
        <v>1.00040168</v>
      </c>
      <c r="G602" s="14">
        <f ca="1">(TRUNC(PRODUCT($F$12:$F601),16))</f>
        <v>1.3171011110566799</v>
      </c>
      <c r="H602" s="14">
        <f t="shared" ca="1" si="224"/>
        <v>1.3091439339300699</v>
      </c>
      <c r="I602" s="14">
        <f t="shared" ca="1" si="225"/>
        <v>1.00607815</v>
      </c>
      <c r="J602" s="13">
        <f t="shared" si="238"/>
        <v>4.4499999999999998E-2</v>
      </c>
      <c r="K602" s="33">
        <f t="shared" si="226"/>
        <v>45371</v>
      </c>
      <c r="L602" s="2">
        <f t="shared" si="227"/>
        <v>15</v>
      </c>
      <c r="M602" s="17">
        <f t="shared" si="228"/>
        <v>15</v>
      </c>
      <c r="N602" s="12">
        <f t="shared" si="229"/>
        <v>1.0025949270000001</v>
      </c>
      <c r="O602" s="12">
        <f t="shared" ca="1" si="230"/>
        <v>1.0086888490000001</v>
      </c>
      <c r="P602" s="17">
        <f t="shared" si="231"/>
        <v>0</v>
      </c>
      <c r="Q602" s="14">
        <f t="shared" ca="1" si="232"/>
        <v>93839.569199999998</v>
      </c>
      <c r="R602" s="21">
        <f t="shared" si="236"/>
        <v>0</v>
      </c>
      <c r="S602" s="14">
        <f t="shared" si="233"/>
        <v>0</v>
      </c>
      <c r="T602" s="4" t="str">
        <f t="shared" si="234"/>
        <v>J=</v>
      </c>
      <c r="U602" s="33">
        <f t="shared" si="235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7"/>
        <v>45394</v>
      </c>
      <c r="B603" s="124">
        <f t="shared" ca="1" si="221"/>
        <v>10900098.449999999</v>
      </c>
      <c r="C603" s="7">
        <f t="shared" si="222"/>
        <v>10800000</v>
      </c>
      <c r="D603" s="96">
        <f t="shared" si="239"/>
        <v>45393</v>
      </c>
      <c r="E603" s="94">
        <f ca="1">IF(D603&lt;$B$1,VLOOKUP(D603,[1]DI!$A$4:$B$15000,2,FALSE),0)</f>
        <v>0.1065</v>
      </c>
      <c r="F603" s="14">
        <f t="shared" ca="1" si="223"/>
        <v>1.00040168</v>
      </c>
      <c r="G603" s="14">
        <f ca="1">(TRUNC(PRODUCT($F$12:$F602),16))</f>
        <v>1.31763016423097</v>
      </c>
      <c r="H603" s="14">
        <f t="shared" ca="1" si="224"/>
        <v>1.3091439339300699</v>
      </c>
      <c r="I603" s="14">
        <f t="shared" ca="1" si="225"/>
        <v>1.00648227</v>
      </c>
      <c r="J603" s="13">
        <f t="shared" si="238"/>
        <v>4.4499999999999998E-2</v>
      </c>
      <c r="K603" s="33">
        <f t="shared" si="226"/>
        <v>45371</v>
      </c>
      <c r="L603" s="2">
        <f t="shared" si="227"/>
        <v>16</v>
      </c>
      <c r="M603" s="17">
        <f t="shared" si="228"/>
        <v>16</v>
      </c>
      <c r="N603" s="12">
        <f t="shared" si="229"/>
        <v>1.0027681610000001</v>
      </c>
      <c r="O603" s="12">
        <f t="shared" ca="1" si="230"/>
        <v>1.009268375</v>
      </c>
      <c r="P603" s="17">
        <f t="shared" si="231"/>
        <v>0</v>
      </c>
      <c r="Q603" s="14">
        <f t="shared" ca="1" si="232"/>
        <v>100098.45</v>
      </c>
      <c r="R603" s="21">
        <f t="shared" si="236"/>
        <v>0</v>
      </c>
      <c r="S603" s="14">
        <f t="shared" si="233"/>
        <v>0</v>
      </c>
      <c r="T603" s="4" t="str">
        <f t="shared" si="234"/>
        <v>J=</v>
      </c>
      <c r="U603" s="33">
        <f t="shared" si="235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7"/>
        <v>45397</v>
      </c>
      <c r="B604" s="124">
        <f t="shared" ca="1" si="221"/>
        <v>10906361.002800001</v>
      </c>
      <c r="C604" s="7">
        <f t="shared" si="222"/>
        <v>10800000</v>
      </c>
      <c r="D604" s="96">
        <f t="shared" si="239"/>
        <v>45394</v>
      </c>
      <c r="E604" s="94">
        <f ca="1">IF(D604&lt;$B$1,VLOOKUP(D604,[1]DI!$A$4:$B$15000,2,FALSE),0)</f>
        <v>0.1065</v>
      </c>
      <c r="F604" s="14">
        <f t="shared" ca="1" si="223"/>
        <v>1.00040168</v>
      </c>
      <c r="G604" s="14">
        <f ca="1">(TRUNC(PRODUCT($F$12:$F603),16))</f>
        <v>1.3181594299153401</v>
      </c>
      <c r="H604" s="14">
        <f t="shared" ca="1" si="224"/>
        <v>1.3091439339300699</v>
      </c>
      <c r="I604" s="14">
        <f t="shared" ca="1" si="225"/>
        <v>1.0068865600000001</v>
      </c>
      <c r="J604" s="13">
        <f t="shared" si="238"/>
        <v>4.4499999999999998E-2</v>
      </c>
      <c r="K604" s="33">
        <f t="shared" si="226"/>
        <v>45371</v>
      </c>
      <c r="L604" s="2">
        <f t="shared" si="227"/>
        <v>17</v>
      </c>
      <c r="M604" s="17">
        <f t="shared" si="228"/>
        <v>17</v>
      </c>
      <c r="N604" s="12">
        <f t="shared" si="229"/>
        <v>1.0029414249999999</v>
      </c>
      <c r="O604" s="12">
        <f t="shared" ca="1" si="230"/>
        <v>1.009848241</v>
      </c>
      <c r="P604" s="17">
        <f t="shared" si="231"/>
        <v>0</v>
      </c>
      <c r="Q604" s="14">
        <f t="shared" ca="1" si="232"/>
        <v>106361.0028</v>
      </c>
      <c r="R604" s="21">
        <f t="shared" si="236"/>
        <v>0</v>
      </c>
      <c r="S604" s="14">
        <f t="shared" si="233"/>
        <v>0</v>
      </c>
      <c r="T604" s="4" t="str">
        <f t="shared" si="234"/>
        <v>J=</v>
      </c>
      <c r="U604" s="33">
        <f t="shared" si="235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7"/>
        <v>45398</v>
      </c>
      <c r="B605" s="124">
        <f t="shared" ca="1" si="221"/>
        <v>10912627.022399999</v>
      </c>
      <c r="C605" s="7">
        <f t="shared" si="222"/>
        <v>10800000</v>
      </c>
      <c r="D605" s="96">
        <f t="shared" si="239"/>
        <v>45397</v>
      </c>
      <c r="E605" s="94">
        <f ca="1">IF(D605&lt;$B$1,VLOOKUP(D605,[1]DI!$A$4:$B$15000,2,FALSE),0)</f>
        <v>0.1065</v>
      </c>
      <c r="F605" s="14">
        <f t="shared" ca="1" si="223"/>
        <v>1.00040168</v>
      </c>
      <c r="G605" s="14">
        <f ca="1">(TRUNC(PRODUCT($F$12:$F604),16))</f>
        <v>1.3186889081951501</v>
      </c>
      <c r="H605" s="14">
        <f t="shared" ca="1" si="224"/>
        <v>1.3091439339300699</v>
      </c>
      <c r="I605" s="14">
        <f t="shared" ca="1" si="225"/>
        <v>1.0072909999999999</v>
      </c>
      <c r="J605" s="13">
        <f t="shared" si="238"/>
        <v>4.4499999999999998E-2</v>
      </c>
      <c r="K605" s="33">
        <f t="shared" si="226"/>
        <v>45371</v>
      </c>
      <c r="L605" s="2">
        <f t="shared" si="227"/>
        <v>18</v>
      </c>
      <c r="M605" s="17">
        <f t="shared" si="228"/>
        <v>18</v>
      </c>
      <c r="N605" s="12">
        <f t="shared" si="229"/>
        <v>1.003114719</v>
      </c>
      <c r="O605" s="12">
        <f t="shared" ca="1" si="230"/>
        <v>1.010428428</v>
      </c>
      <c r="P605" s="17">
        <f t="shared" si="231"/>
        <v>0</v>
      </c>
      <c r="Q605" s="14">
        <f t="shared" ca="1" si="232"/>
        <v>112627.0224</v>
      </c>
      <c r="R605" s="21">
        <f t="shared" si="236"/>
        <v>0</v>
      </c>
      <c r="S605" s="14">
        <f t="shared" si="233"/>
        <v>0</v>
      </c>
      <c r="T605" s="4" t="str">
        <f t="shared" si="234"/>
        <v>J=</v>
      </c>
      <c r="U605" s="33">
        <f t="shared" si="235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7"/>
        <v>45399</v>
      </c>
      <c r="B606" s="124">
        <f t="shared" ca="1" si="221"/>
        <v>10918896.746399989</v>
      </c>
      <c r="C606" s="7">
        <f t="shared" si="222"/>
        <v>10800000</v>
      </c>
      <c r="D606" s="96">
        <f t="shared" si="239"/>
        <v>45398</v>
      </c>
      <c r="E606" s="94">
        <f ca="1">IF(D606&lt;$B$1,VLOOKUP(D606,[1]DI!$A$4:$B$15000,2,FALSE),0)</f>
        <v>0.1065</v>
      </c>
      <c r="F606" s="14">
        <f t="shared" ca="1" si="223"/>
        <v>1.00040168</v>
      </c>
      <c r="G606" s="14">
        <f ca="1">(TRUNC(PRODUCT($F$12:$F605),16))</f>
        <v>1.3192185991557901</v>
      </c>
      <c r="H606" s="14">
        <f t="shared" ca="1" si="224"/>
        <v>1.3091439339300699</v>
      </c>
      <c r="I606" s="14">
        <f t="shared" ca="1" si="225"/>
        <v>1.0076956100000001</v>
      </c>
      <c r="J606" s="13">
        <f t="shared" si="238"/>
        <v>4.4499999999999998E-2</v>
      </c>
      <c r="K606" s="33">
        <f t="shared" si="226"/>
        <v>45371</v>
      </c>
      <c r="L606" s="2">
        <f t="shared" si="227"/>
        <v>19</v>
      </c>
      <c r="M606" s="17">
        <f t="shared" si="228"/>
        <v>19</v>
      </c>
      <c r="N606" s="12">
        <f t="shared" si="229"/>
        <v>1.003288044</v>
      </c>
      <c r="O606" s="12">
        <f t="shared" ca="1" si="230"/>
        <v>1.0110089579999999</v>
      </c>
      <c r="P606" s="17">
        <f t="shared" si="231"/>
        <v>0</v>
      </c>
      <c r="Q606" s="14">
        <f t="shared" ca="1" si="232"/>
        <v>118896.74639999001</v>
      </c>
      <c r="R606" s="21">
        <f t="shared" si="236"/>
        <v>0</v>
      </c>
      <c r="S606" s="14">
        <f t="shared" si="233"/>
        <v>0</v>
      </c>
      <c r="T606" s="4" t="str">
        <f t="shared" si="234"/>
        <v>J=</v>
      </c>
      <c r="U606" s="33">
        <f t="shared" si="235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7"/>
        <v>45400</v>
      </c>
      <c r="B607" s="124">
        <f t="shared" ca="1" si="221"/>
        <v>10925170.02359999</v>
      </c>
      <c r="C607" s="7">
        <f t="shared" si="222"/>
        <v>10800000</v>
      </c>
      <c r="D607" s="96">
        <f t="shared" si="239"/>
        <v>45399</v>
      </c>
      <c r="E607" s="94">
        <f ca="1">IF(D607&lt;$B$1,VLOOKUP(D607,[1]DI!$A$4:$B$15000,2,FALSE),0)</f>
        <v>0.1065</v>
      </c>
      <c r="F607" s="14">
        <f t="shared" ca="1" si="223"/>
        <v>1.00040168</v>
      </c>
      <c r="G607" s="14">
        <f ca="1">(TRUNC(PRODUCT($F$12:$F606),16))</f>
        <v>1.3197485028827001</v>
      </c>
      <c r="H607" s="14">
        <f t="shared" ca="1" si="224"/>
        <v>1.3091439339300699</v>
      </c>
      <c r="I607" s="14">
        <f t="shared" ca="1" si="225"/>
        <v>1.0081003799999999</v>
      </c>
      <c r="J607" s="13">
        <f t="shared" si="238"/>
        <v>4.4499999999999998E-2</v>
      </c>
      <c r="K607" s="33">
        <f t="shared" si="226"/>
        <v>45371</v>
      </c>
      <c r="L607" s="2">
        <f t="shared" si="227"/>
        <v>20</v>
      </c>
      <c r="M607" s="17">
        <f t="shared" si="228"/>
        <v>20</v>
      </c>
      <c r="N607" s="12">
        <f t="shared" si="229"/>
        <v>1.003461398</v>
      </c>
      <c r="O607" s="12">
        <f t="shared" ca="1" si="230"/>
        <v>1.0115898169999999</v>
      </c>
      <c r="P607" s="17">
        <f t="shared" si="231"/>
        <v>0</v>
      </c>
      <c r="Q607" s="14">
        <f t="shared" ca="1" si="232"/>
        <v>125170.02359999</v>
      </c>
      <c r="R607" s="21">
        <f t="shared" si="236"/>
        <v>0</v>
      </c>
      <c r="S607" s="14">
        <f t="shared" si="233"/>
        <v>0</v>
      </c>
      <c r="T607" s="4" t="str">
        <f t="shared" si="234"/>
        <v>J=</v>
      </c>
      <c r="U607" s="33">
        <f t="shared" si="235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7"/>
        <v>45401</v>
      </c>
      <c r="B608" s="124">
        <f t="shared" ca="1" si="221"/>
        <v>10931446.9836</v>
      </c>
      <c r="C608" s="7">
        <f t="shared" si="222"/>
        <v>10800000</v>
      </c>
      <c r="D608" s="96">
        <f t="shared" si="239"/>
        <v>45400</v>
      </c>
      <c r="E608" s="94">
        <f ca="1">IF(D608&lt;$B$1,VLOOKUP(D608,[1]DI!$A$4:$B$15000,2,FALSE),0)</f>
        <v>0.1065</v>
      </c>
      <c r="F608" s="14">
        <f t="shared" ca="1" si="223"/>
        <v>1.00040168</v>
      </c>
      <c r="G608" s="14">
        <f ca="1">(TRUNC(PRODUCT($F$12:$F607),16))</f>
        <v>1.3202786194613401</v>
      </c>
      <c r="H608" s="14">
        <f t="shared" ca="1" si="224"/>
        <v>1.3091439339300699</v>
      </c>
      <c r="I608" s="14">
        <f t="shared" ca="1" si="225"/>
        <v>1.00850532</v>
      </c>
      <c r="J608" s="13">
        <f t="shared" si="238"/>
        <v>4.4499999999999998E-2</v>
      </c>
      <c r="K608" s="33">
        <f t="shared" si="226"/>
        <v>45371</v>
      </c>
      <c r="L608" s="2">
        <f t="shared" si="227"/>
        <v>21</v>
      </c>
      <c r="M608" s="17">
        <f t="shared" si="228"/>
        <v>21</v>
      </c>
      <c r="N608" s="12">
        <f t="shared" si="229"/>
        <v>1.003634782</v>
      </c>
      <c r="O608" s="12">
        <f t="shared" ca="1" si="230"/>
        <v>1.012171017</v>
      </c>
      <c r="P608" s="17">
        <f t="shared" si="231"/>
        <v>0</v>
      </c>
      <c r="Q608" s="14">
        <f t="shared" ca="1" si="232"/>
        <v>131446.98360000001</v>
      </c>
      <c r="R608" s="21">
        <f t="shared" si="236"/>
        <v>0</v>
      </c>
      <c r="S608" s="14">
        <f t="shared" si="233"/>
        <v>0</v>
      </c>
      <c r="T608" s="4" t="str">
        <f t="shared" si="234"/>
        <v>J=</v>
      </c>
      <c r="U608" s="33">
        <f t="shared" si="235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7"/>
        <v>45404</v>
      </c>
      <c r="B609" s="124">
        <f t="shared" ca="1" si="221"/>
        <v>10937727.4212</v>
      </c>
      <c r="C609" s="7">
        <f t="shared" si="222"/>
        <v>10800000</v>
      </c>
      <c r="D609" s="96">
        <f t="shared" si="239"/>
        <v>45401</v>
      </c>
      <c r="E609" s="94">
        <f ca="1">IF(D609&lt;$B$1,VLOOKUP(D609,[1]DI!$A$4:$B$15000,2,FALSE),0)</f>
        <v>0.1065</v>
      </c>
      <c r="F609" s="14">
        <f t="shared" ca="1" si="223"/>
        <v>1.00040168</v>
      </c>
      <c r="G609" s="14">
        <f ca="1">(TRUNC(PRODUCT($F$12:$F608),16))</f>
        <v>1.3208089489771999</v>
      </c>
      <c r="H609" s="14">
        <f t="shared" ca="1" si="224"/>
        <v>1.3091439339300699</v>
      </c>
      <c r="I609" s="14">
        <f t="shared" ca="1" si="225"/>
        <v>1.0089104099999999</v>
      </c>
      <c r="J609" s="13">
        <f t="shared" si="238"/>
        <v>4.4499999999999998E-2</v>
      </c>
      <c r="K609" s="33">
        <f t="shared" si="226"/>
        <v>45371</v>
      </c>
      <c r="L609" s="2">
        <f t="shared" si="227"/>
        <v>22</v>
      </c>
      <c r="M609" s="17">
        <f t="shared" si="228"/>
        <v>22</v>
      </c>
      <c r="N609" s="12">
        <f t="shared" si="229"/>
        <v>1.003808196</v>
      </c>
      <c r="O609" s="12">
        <f t="shared" ca="1" si="230"/>
        <v>1.0127525390000001</v>
      </c>
      <c r="P609" s="17">
        <f t="shared" si="231"/>
        <v>29</v>
      </c>
      <c r="Q609" s="14">
        <f t="shared" ca="1" si="232"/>
        <v>137727.42120000001</v>
      </c>
      <c r="R609" s="21">
        <f t="shared" si="236"/>
        <v>0</v>
      </c>
      <c r="S609" s="14">
        <f t="shared" si="233"/>
        <v>0</v>
      </c>
      <c r="T609" s="4" t="str">
        <f t="shared" si="234"/>
        <v>J=</v>
      </c>
      <c r="U609" s="33">
        <f t="shared" si="235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7"/>
        <v>45405</v>
      </c>
      <c r="B610" s="124">
        <f t="shared" ca="1" si="221"/>
        <v>10806204.977999991</v>
      </c>
      <c r="C610" s="7">
        <f t="shared" si="222"/>
        <v>10800000</v>
      </c>
      <c r="D610" s="96">
        <f t="shared" si="239"/>
        <v>45404</v>
      </c>
      <c r="E610" s="94">
        <f ca="1">IF(D610&lt;$B$1,VLOOKUP(D610,[1]DI!$A$4:$B$15000,2,FALSE),0)</f>
        <v>0.1065</v>
      </c>
      <c r="F610" s="14">
        <f t="shared" ca="1" si="223"/>
        <v>1.00040168</v>
      </c>
      <c r="G610" s="14">
        <f ca="1">(TRUNC(PRODUCT($F$12:$F609),16))</f>
        <v>1.3213394915158301</v>
      </c>
      <c r="H610" s="14">
        <f t="shared" ca="1" si="224"/>
        <v>1.3208089489771999</v>
      </c>
      <c r="I610" s="14">
        <f t="shared" ca="1" si="225"/>
        <v>1.00040168</v>
      </c>
      <c r="J610" s="13">
        <f t="shared" si="238"/>
        <v>4.4499999999999998E-2</v>
      </c>
      <c r="K610" s="33">
        <f t="shared" si="226"/>
        <v>45404</v>
      </c>
      <c r="L610" s="2">
        <f t="shared" si="227"/>
        <v>1</v>
      </c>
      <c r="M610" s="17">
        <f t="shared" si="228"/>
        <v>1</v>
      </c>
      <c r="N610" s="12">
        <f t="shared" si="229"/>
        <v>1.000172786</v>
      </c>
      <c r="O610" s="12">
        <f t="shared" ca="1" si="230"/>
        <v>1.0005745349999999</v>
      </c>
      <c r="P610" s="17">
        <f t="shared" si="231"/>
        <v>0</v>
      </c>
      <c r="Q610" s="14">
        <f t="shared" ca="1" si="232"/>
        <v>6204.9779999900002</v>
      </c>
      <c r="R610" s="21">
        <f t="shared" si="236"/>
        <v>0</v>
      </c>
      <c r="S610" s="14">
        <f t="shared" si="233"/>
        <v>0</v>
      </c>
      <c r="T610" s="4" t="str">
        <f t="shared" si="234"/>
        <v>J=</v>
      </c>
      <c r="U610" s="33">
        <f t="shared" si="235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7"/>
        <v>45406</v>
      </c>
      <c r="B611" s="124">
        <f t="shared" ca="1" si="221"/>
        <v>10812413.52</v>
      </c>
      <c r="C611" s="7">
        <f t="shared" si="222"/>
        <v>10800000</v>
      </c>
      <c r="D611" s="96">
        <f t="shared" si="239"/>
        <v>45405</v>
      </c>
      <c r="E611" s="94">
        <f ca="1">IF(D611&lt;$B$1,VLOOKUP(D611,[1]DI!$A$4:$B$15000,2,FALSE),0)</f>
        <v>0.1065</v>
      </c>
      <c r="F611" s="14">
        <f t="shared" ca="1" si="223"/>
        <v>1.00040168</v>
      </c>
      <c r="G611" s="14">
        <f ca="1">(TRUNC(PRODUCT($F$12:$F610),16))</f>
        <v>1.3218702471627799</v>
      </c>
      <c r="H611" s="14">
        <f t="shared" ca="1" si="224"/>
        <v>1.3208089489771999</v>
      </c>
      <c r="I611" s="14">
        <f t="shared" ca="1" si="225"/>
        <v>1.0008035200000001</v>
      </c>
      <c r="J611" s="13">
        <f t="shared" si="238"/>
        <v>4.4499999999999998E-2</v>
      </c>
      <c r="K611" s="33">
        <f t="shared" si="226"/>
        <v>45404</v>
      </c>
      <c r="L611" s="2">
        <f t="shared" si="227"/>
        <v>2</v>
      </c>
      <c r="M611" s="17">
        <f t="shared" si="228"/>
        <v>2</v>
      </c>
      <c r="N611" s="12">
        <f t="shared" si="229"/>
        <v>1.0003456019999999</v>
      </c>
      <c r="O611" s="12">
        <f t="shared" ca="1" si="230"/>
        <v>1.0011494000000001</v>
      </c>
      <c r="P611" s="17">
        <f t="shared" si="231"/>
        <v>0</v>
      </c>
      <c r="Q611" s="14">
        <f t="shared" ca="1" si="232"/>
        <v>12413.52</v>
      </c>
      <c r="R611" s="21">
        <f t="shared" si="236"/>
        <v>0</v>
      </c>
      <c r="S611" s="14">
        <f t="shared" si="233"/>
        <v>0</v>
      </c>
      <c r="T611" s="4" t="str">
        <f t="shared" si="234"/>
        <v>J=</v>
      </c>
      <c r="U611" s="33">
        <f t="shared" si="235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7"/>
        <v>45407</v>
      </c>
      <c r="B612" s="124">
        <f t="shared" ca="1" si="221"/>
        <v>10818625.59359999</v>
      </c>
      <c r="C612" s="7">
        <f t="shared" si="222"/>
        <v>10800000</v>
      </c>
      <c r="D612" s="96">
        <f t="shared" si="239"/>
        <v>45406</v>
      </c>
      <c r="E612" s="94">
        <f ca="1">IF(D612&lt;$B$1,VLOOKUP(D612,[1]DI!$A$4:$B$15000,2,FALSE),0)</f>
        <v>0.1065</v>
      </c>
      <c r="F612" s="14">
        <f t="shared" ca="1" si="223"/>
        <v>1.00040168</v>
      </c>
      <c r="G612" s="14">
        <f ca="1">(TRUNC(PRODUCT($F$12:$F611),16))</f>
        <v>1.32240121600366</v>
      </c>
      <c r="H612" s="14">
        <f t="shared" ca="1" si="224"/>
        <v>1.3208089489771999</v>
      </c>
      <c r="I612" s="14">
        <f t="shared" ca="1" si="225"/>
        <v>1.0012055200000001</v>
      </c>
      <c r="J612" s="13">
        <f t="shared" si="238"/>
        <v>4.4499999999999998E-2</v>
      </c>
      <c r="K612" s="33">
        <f t="shared" si="226"/>
        <v>45404</v>
      </c>
      <c r="L612" s="2">
        <f t="shared" si="227"/>
        <v>3</v>
      </c>
      <c r="M612" s="17">
        <f t="shared" si="228"/>
        <v>3</v>
      </c>
      <c r="N612" s="12">
        <f t="shared" si="229"/>
        <v>1.0005184469999999</v>
      </c>
      <c r="O612" s="12">
        <f t="shared" ca="1" si="230"/>
        <v>1.001724592</v>
      </c>
      <c r="P612" s="17">
        <f t="shared" si="231"/>
        <v>0</v>
      </c>
      <c r="Q612" s="14">
        <f t="shared" ca="1" si="232"/>
        <v>18625.593599989999</v>
      </c>
      <c r="R612" s="21">
        <f t="shared" si="236"/>
        <v>0</v>
      </c>
      <c r="S612" s="14">
        <f t="shared" si="233"/>
        <v>0</v>
      </c>
      <c r="T612" s="4" t="str">
        <f t="shared" si="234"/>
        <v>J=</v>
      </c>
      <c r="U612" s="33">
        <f t="shared" si="235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7"/>
        <v>45408</v>
      </c>
      <c r="B613" s="124">
        <f t="shared" ca="1" si="221"/>
        <v>10824841.339199999</v>
      </c>
      <c r="C613" s="7">
        <f t="shared" si="222"/>
        <v>10800000</v>
      </c>
      <c r="D613" s="96">
        <f t="shared" si="239"/>
        <v>45407</v>
      </c>
      <c r="E613" s="94">
        <f ca="1">IF(D613&lt;$B$1,VLOOKUP(D613,[1]DI!$A$4:$B$15000,2,FALSE),0)</f>
        <v>0.1065</v>
      </c>
      <c r="F613" s="14">
        <f t="shared" ca="1" si="223"/>
        <v>1.00040168</v>
      </c>
      <c r="G613" s="14">
        <f ca="1">(TRUNC(PRODUCT($F$12:$F612),16))</f>
        <v>1.3229323981241099</v>
      </c>
      <c r="H613" s="14">
        <f t="shared" ca="1" si="224"/>
        <v>1.3208089489771999</v>
      </c>
      <c r="I613" s="14">
        <f t="shared" ca="1" si="225"/>
        <v>1.0016076899999999</v>
      </c>
      <c r="J613" s="13">
        <f t="shared" si="238"/>
        <v>4.4499999999999998E-2</v>
      </c>
      <c r="K613" s="33">
        <f t="shared" si="226"/>
        <v>45404</v>
      </c>
      <c r="L613" s="2">
        <f t="shared" si="227"/>
        <v>4</v>
      </c>
      <c r="M613" s="17">
        <f t="shared" si="228"/>
        <v>4</v>
      </c>
      <c r="N613" s="12">
        <f t="shared" si="229"/>
        <v>1.0006913230000001</v>
      </c>
      <c r="O613" s="12">
        <f t="shared" ca="1" si="230"/>
        <v>1.002300124</v>
      </c>
      <c r="P613" s="17">
        <f t="shared" si="231"/>
        <v>0</v>
      </c>
      <c r="Q613" s="14">
        <f t="shared" ca="1" si="232"/>
        <v>24841.339199999999</v>
      </c>
      <c r="R613" s="21">
        <f t="shared" si="236"/>
        <v>0</v>
      </c>
      <c r="S613" s="14">
        <f t="shared" si="233"/>
        <v>0</v>
      </c>
      <c r="T613" s="4" t="str">
        <f t="shared" si="234"/>
        <v>J=</v>
      </c>
      <c r="U613" s="33">
        <f t="shared" si="235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7"/>
        <v>45411</v>
      </c>
      <c r="B614" s="124">
        <f t="shared" ca="1" si="221"/>
        <v>10831060.529999999</v>
      </c>
      <c r="C614" s="7">
        <f t="shared" si="222"/>
        <v>10800000</v>
      </c>
      <c r="D614" s="96">
        <f t="shared" si="239"/>
        <v>45408</v>
      </c>
      <c r="E614" s="94">
        <f ca="1">IF(D614&lt;$B$1,VLOOKUP(D614,[1]DI!$A$4:$B$15000,2,FALSE),0)</f>
        <v>0.1065</v>
      </c>
      <c r="F614" s="14">
        <f t="shared" ca="1" si="223"/>
        <v>1.00040168</v>
      </c>
      <c r="G614" s="14">
        <f ca="1">(TRUNC(PRODUCT($F$12:$F613),16))</f>
        <v>1.3234637936097799</v>
      </c>
      <c r="H614" s="14">
        <f t="shared" ca="1" si="224"/>
        <v>1.3208089489771999</v>
      </c>
      <c r="I614" s="14">
        <f t="shared" ca="1" si="225"/>
        <v>1.00201001</v>
      </c>
      <c r="J614" s="13">
        <f t="shared" si="238"/>
        <v>4.4499999999999998E-2</v>
      </c>
      <c r="K614" s="33">
        <f t="shared" si="226"/>
        <v>45404</v>
      </c>
      <c r="L614" s="2">
        <f t="shared" si="227"/>
        <v>5</v>
      </c>
      <c r="M614" s="17">
        <f t="shared" si="228"/>
        <v>5</v>
      </c>
      <c r="N614" s="12">
        <f t="shared" si="229"/>
        <v>1.000864228</v>
      </c>
      <c r="O614" s="12">
        <f t="shared" ca="1" si="230"/>
        <v>1.002875975</v>
      </c>
      <c r="P614" s="17">
        <f t="shared" si="231"/>
        <v>0</v>
      </c>
      <c r="Q614" s="14">
        <f t="shared" ca="1" si="232"/>
        <v>31060.53</v>
      </c>
      <c r="R614" s="21">
        <f t="shared" si="236"/>
        <v>0</v>
      </c>
      <c r="S614" s="14">
        <f t="shared" si="233"/>
        <v>0</v>
      </c>
      <c r="T614" s="4" t="str">
        <f t="shared" si="234"/>
        <v>J=</v>
      </c>
      <c r="U614" s="33">
        <f t="shared" si="235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7"/>
        <v>45412</v>
      </c>
      <c r="B615" s="124">
        <f t="shared" ca="1" si="221"/>
        <v>10837283.39279999</v>
      </c>
      <c r="C615" s="7">
        <f t="shared" si="222"/>
        <v>10800000</v>
      </c>
      <c r="D615" s="96">
        <f t="shared" si="239"/>
        <v>45411</v>
      </c>
      <c r="E615" s="94">
        <f ca="1">IF(D615&lt;$B$1,VLOOKUP(D615,[1]DI!$A$4:$B$15000,2,FALSE),0)</f>
        <v>0.1065</v>
      </c>
      <c r="F615" s="14">
        <f t="shared" ca="1" si="223"/>
        <v>1.00040168</v>
      </c>
      <c r="G615" s="14">
        <f ca="1">(TRUNC(PRODUCT($F$12:$F614),16))</f>
        <v>1.3239954025464</v>
      </c>
      <c r="H615" s="14">
        <f t="shared" ca="1" si="224"/>
        <v>1.3208089489771999</v>
      </c>
      <c r="I615" s="14">
        <f t="shared" ca="1" si="225"/>
        <v>1.0024124999999999</v>
      </c>
      <c r="J615" s="13">
        <f t="shared" si="238"/>
        <v>4.4499999999999998E-2</v>
      </c>
      <c r="K615" s="33">
        <f t="shared" si="226"/>
        <v>45404</v>
      </c>
      <c r="L615" s="2">
        <f t="shared" si="227"/>
        <v>6</v>
      </c>
      <c r="M615" s="17">
        <f t="shared" si="228"/>
        <v>6</v>
      </c>
      <c r="N615" s="12">
        <f t="shared" si="229"/>
        <v>1.001037164</v>
      </c>
      <c r="O615" s="12">
        <f t="shared" ca="1" si="230"/>
        <v>1.003452166</v>
      </c>
      <c r="P615" s="17">
        <f t="shared" si="231"/>
        <v>0</v>
      </c>
      <c r="Q615" s="14">
        <f t="shared" ca="1" si="232"/>
        <v>37283.392799989997</v>
      </c>
      <c r="R615" s="21">
        <f t="shared" si="236"/>
        <v>0</v>
      </c>
      <c r="S615" s="14">
        <f t="shared" si="233"/>
        <v>0</v>
      </c>
      <c r="T615" s="4" t="str">
        <f t="shared" si="234"/>
        <v>J=</v>
      </c>
      <c r="U615" s="33">
        <f t="shared" si="235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7"/>
        <v>45414</v>
      </c>
      <c r="B616" s="124">
        <f t="shared" ca="1" si="221"/>
        <v>10843509.808800001</v>
      </c>
      <c r="C616" s="7">
        <f t="shared" si="222"/>
        <v>10800000</v>
      </c>
      <c r="D616" s="96">
        <f t="shared" si="239"/>
        <v>45412</v>
      </c>
      <c r="E616" s="94">
        <f ca="1">IF(D616&lt;$B$1,VLOOKUP(D616,[1]DI!$A$4:$B$15000,2,FALSE),0)</f>
        <v>0.1065</v>
      </c>
      <c r="F616" s="14">
        <f t="shared" ca="1" si="223"/>
        <v>1.00040168</v>
      </c>
      <c r="G616" s="14">
        <f ca="1">(TRUNC(PRODUCT($F$12:$F615),16))</f>
        <v>1.3245272250197</v>
      </c>
      <c r="H616" s="14">
        <f t="shared" ca="1" si="224"/>
        <v>1.3208089489771999</v>
      </c>
      <c r="I616" s="14">
        <f t="shared" ca="1" si="225"/>
        <v>1.00281515</v>
      </c>
      <c r="J616" s="13">
        <f t="shared" si="238"/>
        <v>4.4499999999999998E-2</v>
      </c>
      <c r="K616" s="33">
        <f t="shared" si="226"/>
        <v>45404</v>
      </c>
      <c r="L616" s="2">
        <f t="shared" si="227"/>
        <v>7</v>
      </c>
      <c r="M616" s="17">
        <f t="shared" si="228"/>
        <v>7</v>
      </c>
      <c r="N616" s="12">
        <f t="shared" si="229"/>
        <v>1.0012101289999999</v>
      </c>
      <c r="O616" s="12">
        <f t="shared" ca="1" si="230"/>
        <v>1.0040286860000001</v>
      </c>
      <c r="P616" s="17">
        <f t="shared" si="231"/>
        <v>0</v>
      </c>
      <c r="Q616" s="14">
        <f t="shared" ca="1" si="232"/>
        <v>43509.808799999999</v>
      </c>
      <c r="R616" s="21">
        <f t="shared" si="236"/>
        <v>0</v>
      </c>
      <c r="S616" s="14">
        <f t="shared" si="233"/>
        <v>0</v>
      </c>
      <c r="T616" s="4" t="str">
        <f t="shared" si="234"/>
        <v>J=</v>
      </c>
      <c r="U616" s="33">
        <f t="shared" si="235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7"/>
        <v>45415</v>
      </c>
      <c r="B617" s="124">
        <f t="shared" ca="1" si="221"/>
        <v>10849739.778000001</v>
      </c>
      <c r="C617" s="7">
        <f t="shared" si="222"/>
        <v>10800000</v>
      </c>
      <c r="D617" s="96">
        <f t="shared" si="239"/>
        <v>45414</v>
      </c>
      <c r="E617" s="94">
        <f ca="1">IF(D617&lt;$B$1,VLOOKUP(D617,[1]DI!$A$4:$B$15000,2,FALSE),0)</f>
        <v>0.1065</v>
      </c>
      <c r="F617" s="14">
        <f t="shared" ca="1" si="223"/>
        <v>1.00040168</v>
      </c>
      <c r="G617" s="14">
        <f ca="1">(TRUNC(PRODUCT($F$12:$F616),16))</f>
        <v>1.3250592611154399</v>
      </c>
      <c r="H617" s="14">
        <f t="shared" ca="1" si="224"/>
        <v>1.3208089489771999</v>
      </c>
      <c r="I617" s="14">
        <f t="shared" ca="1" si="225"/>
        <v>1.00321796</v>
      </c>
      <c r="J617" s="13">
        <f t="shared" si="238"/>
        <v>4.4499999999999998E-2</v>
      </c>
      <c r="K617" s="33">
        <f t="shared" si="226"/>
        <v>45404</v>
      </c>
      <c r="L617" s="2">
        <f t="shared" si="227"/>
        <v>8</v>
      </c>
      <c r="M617" s="17">
        <f t="shared" si="228"/>
        <v>8</v>
      </c>
      <c r="N617" s="12">
        <f t="shared" si="229"/>
        <v>1.001383124</v>
      </c>
      <c r="O617" s="12">
        <f t="shared" ca="1" si="230"/>
        <v>1.004605535</v>
      </c>
      <c r="P617" s="17">
        <f t="shared" si="231"/>
        <v>0</v>
      </c>
      <c r="Q617" s="14">
        <f t="shared" ca="1" si="232"/>
        <v>49739.777999999998</v>
      </c>
      <c r="R617" s="21">
        <f t="shared" si="236"/>
        <v>0</v>
      </c>
      <c r="S617" s="14">
        <f t="shared" si="233"/>
        <v>0</v>
      </c>
      <c r="T617" s="4" t="str">
        <f t="shared" si="234"/>
        <v>J=</v>
      </c>
      <c r="U617" s="33">
        <f t="shared" si="235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7"/>
        <v>45418</v>
      </c>
      <c r="B618" s="124">
        <f t="shared" ca="1" si="221"/>
        <v>10855973.3112</v>
      </c>
      <c r="C618" s="7">
        <f t="shared" si="222"/>
        <v>10800000</v>
      </c>
      <c r="D618" s="96">
        <f t="shared" si="239"/>
        <v>45415</v>
      </c>
      <c r="E618" s="94">
        <f ca="1">IF(D618&lt;$B$1,VLOOKUP(D618,[1]DI!$A$4:$B$15000,2,FALSE),0)</f>
        <v>0.1065</v>
      </c>
      <c r="F618" s="14">
        <f t="shared" ca="1" si="223"/>
        <v>1.00040168</v>
      </c>
      <c r="G618" s="14">
        <f ca="1">(TRUNC(PRODUCT($F$12:$F617),16))</f>
        <v>1.32559151091945</v>
      </c>
      <c r="H618" s="14">
        <f t="shared" ca="1" si="224"/>
        <v>1.3208089489771999</v>
      </c>
      <c r="I618" s="14">
        <f t="shared" ca="1" si="225"/>
        <v>1.0036209300000001</v>
      </c>
      <c r="J618" s="13">
        <f t="shared" si="238"/>
        <v>4.4499999999999998E-2</v>
      </c>
      <c r="K618" s="33">
        <f t="shared" si="226"/>
        <v>45404</v>
      </c>
      <c r="L618" s="2">
        <f t="shared" si="227"/>
        <v>9</v>
      </c>
      <c r="M618" s="17">
        <f t="shared" si="228"/>
        <v>9</v>
      </c>
      <c r="N618" s="12">
        <f t="shared" si="229"/>
        <v>1.001556149</v>
      </c>
      <c r="O618" s="12">
        <f t="shared" ca="1" si="230"/>
        <v>1.005182714</v>
      </c>
      <c r="P618" s="17">
        <f t="shared" si="231"/>
        <v>0</v>
      </c>
      <c r="Q618" s="14">
        <f t="shared" ca="1" si="232"/>
        <v>55973.311199999996</v>
      </c>
      <c r="R618" s="21">
        <f t="shared" si="236"/>
        <v>0</v>
      </c>
      <c r="S618" s="14">
        <f t="shared" si="233"/>
        <v>0</v>
      </c>
      <c r="T618" s="4" t="str">
        <f t="shared" si="234"/>
        <v>J=</v>
      </c>
      <c r="U618" s="33">
        <f t="shared" si="235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7"/>
        <v>45419</v>
      </c>
      <c r="B619" s="124">
        <f t="shared" ca="1" si="221"/>
        <v>10862210.5056</v>
      </c>
      <c r="C619" s="7">
        <f t="shared" si="222"/>
        <v>10800000</v>
      </c>
      <c r="D619" s="96">
        <f t="shared" si="239"/>
        <v>45418</v>
      </c>
      <c r="E619" s="94">
        <f ca="1">IF(D619&lt;$B$1,VLOOKUP(D619,[1]DI!$A$4:$B$15000,2,FALSE),0)</f>
        <v>0.1065</v>
      </c>
      <c r="F619" s="14">
        <f t="shared" ca="1" si="223"/>
        <v>1.00040168</v>
      </c>
      <c r="G619" s="14">
        <f ca="1">(TRUNC(PRODUCT($F$12:$F618),16))</f>
        <v>1.3261239745175499</v>
      </c>
      <c r="H619" s="14">
        <f t="shared" ca="1" si="224"/>
        <v>1.3208089489771999</v>
      </c>
      <c r="I619" s="14">
        <f t="shared" ca="1" si="225"/>
        <v>1.00402407</v>
      </c>
      <c r="J619" s="13">
        <f t="shared" si="238"/>
        <v>4.4499999999999998E-2</v>
      </c>
      <c r="K619" s="33">
        <f t="shared" si="226"/>
        <v>45404</v>
      </c>
      <c r="L619" s="2">
        <f t="shared" si="227"/>
        <v>10</v>
      </c>
      <c r="M619" s="17">
        <f t="shared" si="228"/>
        <v>10</v>
      </c>
      <c r="N619" s="12">
        <f t="shared" si="229"/>
        <v>1.0017292040000001</v>
      </c>
      <c r="O619" s="12">
        <f t="shared" ca="1" si="230"/>
        <v>1.0057602320000001</v>
      </c>
      <c r="P619" s="17">
        <f t="shared" si="231"/>
        <v>0</v>
      </c>
      <c r="Q619" s="14">
        <f t="shared" ca="1" si="232"/>
        <v>62210.505599999997</v>
      </c>
      <c r="R619" s="21">
        <f t="shared" si="236"/>
        <v>0</v>
      </c>
      <c r="S619" s="14">
        <f t="shared" si="233"/>
        <v>0</v>
      </c>
      <c r="T619" s="4" t="str">
        <f t="shared" si="234"/>
        <v>J=</v>
      </c>
      <c r="U619" s="33">
        <f t="shared" si="235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7"/>
        <v>45420</v>
      </c>
      <c r="B620" s="124">
        <f t="shared" ca="1" si="221"/>
        <v>10868451.15599999</v>
      </c>
      <c r="C620" s="7">
        <f t="shared" si="222"/>
        <v>10800000</v>
      </c>
      <c r="D620" s="96">
        <f t="shared" si="239"/>
        <v>45419</v>
      </c>
      <c r="E620" s="94">
        <f ca="1">IF(D620&lt;$B$1,VLOOKUP(D620,[1]DI!$A$4:$B$15000,2,FALSE),0)</f>
        <v>0.1065</v>
      </c>
      <c r="F620" s="14">
        <f t="shared" ca="1" si="223"/>
        <v>1.00040168</v>
      </c>
      <c r="G620" s="14">
        <f ca="1">(TRUNC(PRODUCT($F$12:$F619),16))</f>
        <v>1.32665665199564</v>
      </c>
      <c r="H620" s="14">
        <f t="shared" ca="1" si="224"/>
        <v>1.3208089489771999</v>
      </c>
      <c r="I620" s="14">
        <f t="shared" ca="1" si="225"/>
        <v>1.00442736</v>
      </c>
      <c r="J620" s="13">
        <f t="shared" si="238"/>
        <v>4.4499999999999998E-2</v>
      </c>
      <c r="K620" s="33">
        <f t="shared" si="226"/>
        <v>45404</v>
      </c>
      <c r="L620" s="2">
        <f t="shared" si="227"/>
        <v>11</v>
      </c>
      <c r="M620" s="17">
        <f t="shared" si="228"/>
        <v>11</v>
      </c>
      <c r="N620" s="12">
        <f t="shared" si="229"/>
        <v>1.0019022879999999</v>
      </c>
      <c r="O620" s="12">
        <f t="shared" ca="1" si="230"/>
        <v>1.00633807</v>
      </c>
      <c r="P620" s="17">
        <f t="shared" si="231"/>
        <v>0</v>
      </c>
      <c r="Q620" s="14">
        <f t="shared" ca="1" si="232"/>
        <v>68451.155999990006</v>
      </c>
      <c r="R620" s="21">
        <f t="shared" si="236"/>
        <v>0</v>
      </c>
      <c r="S620" s="14">
        <f t="shared" si="233"/>
        <v>0</v>
      </c>
      <c r="T620" s="4" t="str">
        <f t="shared" si="234"/>
        <v>J=</v>
      </c>
      <c r="U620" s="33">
        <f t="shared" si="235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7"/>
        <v>45421</v>
      </c>
      <c r="B621" s="124">
        <f t="shared" ca="1" si="221"/>
        <v>10874695.4892</v>
      </c>
      <c r="C621" s="7">
        <f t="shared" si="222"/>
        <v>10800000</v>
      </c>
      <c r="D621" s="96">
        <f t="shared" si="239"/>
        <v>45420</v>
      </c>
      <c r="E621" s="94">
        <f ca="1">IF(D621&lt;$B$1,VLOOKUP(D621,[1]DI!$A$4:$B$15000,2,FALSE),0)</f>
        <v>0.1065</v>
      </c>
      <c r="F621" s="14">
        <f t="shared" ca="1" si="223"/>
        <v>1.00040168</v>
      </c>
      <c r="G621" s="14">
        <f ca="1">(TRUNC(PRODUCT($F$12:$F620),16))</f>
        <v>1.3271895434396099</v>
      </c>
      <c r="H621" s="14">
        <f t="shared" ca="1" si="224"/>
        <v>1.3208089489771999</v>
      </c>
      <c r="I621" s="14">
        <f t="shared" ca="1" si="225"/>
        <v>1.00483082</v>
      </c>
      <c r="J621" s="13">
        <f t="shared" si="238"/>
        <v>4.4499999999999998E-2</v>
      </c>
      <c r="K621" s="33">
        <f t="shared" si="226"/>
        <v>45404</v>
      </c>
      <c r="L621" s="2">
        <f t="shared" si="227"/>
        <v>12</v>
      </c>
      <c r="M621" s="17">
        <f t="shared" si="228"/>
        <v>12</v>
      </c>
      <c r="N621" s="12">
        <f t="shared" si="229"/>
        <v>1.0020754030000001</v>
      </c>
      <c r="O621" s="12">
        <f t="shared" ca="1" si="230"/>
        <v>1.0069162490000001</v>
      </c>
      <c r="P621" s="17">
        <f t="shared" si="231"/>
        <v>0</v>
      </c>
      <c r="Q621" s="14">
        <f t="shared" ca="1" si="232"/>
        <v>74695.489199999996</v>
      </c>
      <c r="R621" s="21">
        <f t="shared" si="236"/>
        <v>0</v>
      </c>
      <c r="S621" s="14">
        <f t="shared" si="233"/>
        <v>0</v>
      </c>
      <c r="T621" s="4" t="str">
        <f t="shared" si="234"/>
        <v>J=</v>
      </c>
      <c r="U621" s="33">
        <f t="shared" si="235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7"/>
        <v>45422</v>
      </c>
      <c r="B622" s="124">
        <f t="shared" ca="1" si="221"/>
        <v>10880943.38639999</v>
      </c>
      <c r="C622" s="7">
        <f t="shared" si="222"/>
        <v>10800000</v>
      </c>
      <c r="D622" s="96">
        <f t="shared" si="239"/>
        <v>45421</v>
      </c>
      <c r="E622" s="94">
        <f ca="1">IF(D622&lt;$B$1,VLOOKUP(D622,[1]DI!$A$4:$B$15000,2,FALSE),0)</f>
        <v>0.104</v>
      </c>
      <c r="F622" s="14">
        <f t="shared" ca="1" si="223"/>
        <v>1.0003926999999999</v>
      </c>
      <c r="G622" s="14">
        <f ca="1">(TRUNC(PRODUCT($F$12:$F621),16))</f>
        <v>1.3277226489354199</v>
      </c>
      <c r="H622" s="14">
        <f t="shared" ca="1" si="224"/>
        <v>1.3208089489771999</v>
      </c>
      <c r="I622" s="14">
        <f t="shared" ca="1" si="225"/>
        <v>1.00523444</v>
      </c>
      <c r="J622" s="13">
        <f t="shared" si="238"/>
        <v>4.4499999999999998E-2</v>
      </c>
      <c r="K622" s="33">
        <f t="shared" si="226"/>
        <v>45404</v>
      </c>
      <c r="L622" s="2">
        <f t="shared" si="227"/>
        <v>13</v>
      </c>
      <c r="M622" s="17">
        <f t="shared" si="228"/>
        <v>13</v>
      </c>
      <c r="N622" s="12">
        <f t="shared" si="229"/>
        <v>1.0022485480000001</v>
      </c>
      <c r="O622" s="12">
        <f t="shared" ca="1" si="230"/>
        <v>1.007494758</v>
      </c>
      <c r="P622" s="17">
        <f t="shared" si="231"/>
        <v>0</v>
      </c>
      <c r="Q622" s="14">
        <f t="shared" ca="1" si="232"/>
        <v>80943.386399990006</v>
      </c>
      <c r="R622" s="21">
        <f t="shared" si="236"/>
        <v>0</v>
      </c>
      <c r="S622" s="14">
        <f t="shared" si="233"/>
        <v>0</v>
      </c>
      <c r="T622" s="4" t="str">
        <f t="shared" si="234"/>
        <v>J=</v>
      </c>
      <c r="U622" s="33">
        <f t="shared" si="235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7"/>
        <v>45425</v>
      </c>
      <c r="B623" s="124">
        <f t="shared" ca="1" si="221"/>
        <v>10887097.183199991</v>
      </c>
      <c r="C623" s="7">
        <f t="shared" si="222"/>
        <v>10800000</v>
      </c>
      <c r="D623" s="96">
        <f t="shared" si="239"/>
        <v>45422</v>
      </c>
      <c r="E623" s="94">
        <f ca="1">IF(D623&lt;$B$1,VLOOKUP(D623,[1]DI!$A$4:$B$15000,2,FALSE),0)</f>
        <v>0.104</v>
      </c>
      <c r="F623" s="14">
        <f t="shared" ca="1" si="223"/>
        <v>1.0003926999999999</v>
      </c>
      <c r="G623" s="14">
        <f ca="1">(TRUNC(PRODUCT($F$12:$F622),16))</f>
        <v>1.32824404561966</v>
      </c>
      <c r="H623" s="14">
        <f t="shared" ca="1" si="224"/>
        <v>1.3208089489771999</v>
      </c>
      <c r="I623" s="14">
        <f t="shared" ca="1" si="225"/>
        <v>1.0056292</v>
      </c>
      <c r="J623" s="13">
        <f t="shared" si="238"/>
        <v>4.4499999999999998E-2</v>
      </c>
      <c r="K623" s="33">
        <f t="shared" si="226"/>
        <v>45404</v>
      </c>
      <c r="L623" s="2">
        <f t="shared" si="227"/>
        <v>14</v>
      </c>
      <c r="M623" s="17">
        <f t="shared" si="228"/>
        <v>14</v>
      </c>
      <c r="N623" s="12">
        <f t="shared" si="229"/>
        <v>1.002421722</v>
      </c>
      <c r="O623" s="12">
        <f t="shared" ca="1" si="230"/>
        <v>1.0080645539999999</v>
      </c>
      <c r="P623" s="17">
        <f t="shared" si="231"/>
        <v>0</v>
      </c>
      <c r="Q623" s="14">
        <f t="shared" ca="1" si="232"/>
        <v>87097.183199990002</v>
      </c>
      <c r="R623" s="21">
        <f t="shared" si="236"/>
        <v>0</v>
      </c>
      <c r="S623" s="14">
        <f t="shared" si="233"/>
        <v>0</v>
      </c>
      <c r="T623" s="4" t="str">
        <f t="shared" si="234"/>
        <v>J=</v>
      </c>
      <c r="U623" s="33">
        <f t="shared" si="235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7"/>
        <v>45426</v>
      </c>
      <c r="B624" s="124">
        <f t="shared" ca="1" si="221"/>
        <v>10893254.4252</v>
      </c>
      <c r="C624" s="7">
        <f t="shared" si="222"/>
        <v>10800000</v>
      </c>
      <c r="D624" s="96">
        <f t="shared" si="239"/>
        <v>45425</v>
      </c>
      <c r="E624" s="94">
        <f ca="1">IF(D624&lt;$B$1,VLOOKUP(D624,[1]DI!$A$4:$B$15000,2,FALSE),0)</f>
        <v>0.104</v>
      </c>
      <c r="F624" s="14">
        <f t="shared" ca="1" si="223"/>
        <v>1.0003926999999999</v>
      </c>
      <c r="G624" s="14">
        <f ca="1">(TRUNC(PRODUCT($F$12:$F623),16))</f>
        <v>1.32876564705637</v>
      </c>
      <c r="H624" s="14">
        <f t="shared" ca="1" si="224"/>
        <v>1.3208089489771999</v>
      </c>
      <c r="I624" s="14">
        <f t="shared" ca="1" si="225"/>
        <v>1.00602411</v>
      </c>
      <c r="J624" s="13">
        <f t="shared" si="238"/>
        <v>4.4499999999999998E-2</v>
      </c>
      <c r="K624" s="33">
        <f t="shared" si="226"/>
        <v>45404</v>
      </c>
      <c r="L624" s="2">
        <f t="shared" si="227"/>
        <v>15</v>
      </c>
      <c r="M624" s="17">
        <f t="shared" si="228"/>
        <v>15</v>
      </c>
      <c r="N624" s="12">
        <f t="shared" si="229"/>
        <v>1.0025949270000001</v>
      </c>
      <c r="O624" s="12">
        <f t="shared" ca="1" si="230"/>
        <v>1.0086346690000001</v>
      </c>
      <c r="P624" s="17">
        <f t="shared" si="231"/>
        <v>0</v>
      </c>
      <c r="Q624" s="14">
        <f t="shared" ca="1" si="232"/>
        <v>93254.425199999998</v>
      </c>
      <c r="R624" s="21">
        <f t="shared" si="236"/>
        <v>0</v>
      </c>
      <c r="S624" s="14">
        <f t="shared" si="233"/>
        <v>0</v>
      </c>
      <c r="T624" s="4" t="str">
        <f t="shared" si="234"/>
        <v>J=</v>
      </c>
      <c r="U624" s="33">
        <f t="shared" si="235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7"/>
        <v>45427</v>
      </c>
      <c r="B625" s="124">
        <f t="shared" ca="1" si="221"/>
        <v>10899415.18799999</v>
      </c>
      <c r="C625" s="7">
        <f t="shared" si="222"/>
        <v>10800000</v>
      </c>
      <c r="D625" s="96">
        <f t="shared" si="239"/>
        <v>45426</v>
      </c>
      <c r="E625" s="94">
        <f ca="1">IF(D625&lt;$B$1,VLOOKUP(D625,[1]DI!$A$4:$B$15000,2,FALSE),0)</f>
        <v>0.104</v>
      </c>
      <c r="F625" s="14">
        <f t="shared" ca="1" si="223"/>
        <v>1.0003926999999999</v>
      </c>
      <c r="G625" s="14">
        <f ca="1">(TRUNC(PRODUCT($F$12:$F624),16))</f>
        <v>1.32928745332597</v>
      </c>
      <c r="H625" s="14">
        <f t="shared" ca="1" si="224"/>
        <v>1.3208089489771999</v>
      </c>
      <c r="I625" s="14">
        <f t="shared" ca="1" si="225"/>
        <v>1.00641918</v>
      </c>
      <c r="J625" s="13">
        <f t="shared" si="238"/>
        <v>4.4499999999999998E-2</v>
      </c>
      <c r="K625" s="33">
        <f t="shared" si="226"/>
        <v>45404</v>
      </c>
      <c r="L625" s="2">
        <f t="shared" si="227"/>
        <v>16</v>
      </c>
      <c r="M625" s="17">
        <f t="shared" si="228"/>
        <v>16</v>
      </c>
      <c r="N625" s="12">
        <f t="shared" si="229"/>
        <v>1.0027681610000001</v>
      </c>
      <c r="O625" s="12">
        <f t="shared" ca="1" si="230"/>
        <v>1.0092051099999999</v>
      </c>
      <c r="P625" s="17">
        <f t="shared" si="231"/>
        <v>0</v>
      </c>
      <c r="Q625" s="14">
        <f t="shared" ca="1" si="232"/>
        <v>99415.187999989997</v>
      </c>
      <c r="R625" s="21">
        <f t="shared" si="236"/>
        <v>0</v>
      </c>
      <c r="S625" s="14">
        <f t="shared" si="233"/>
        <v>0</v>
      </c>
      <c r="T625" s="4" t="str">
        <f t="shared" si="234"/>
        <v>J=</v>
      </c>
      <c r="U625" s="33">
        <f t="shared" si="235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7"/>
        <v>45428</v>
      </c>
      <c r="B626" s="124">
        <f t="shared" ca="1" si="221"/>
        <v>10905579.385199999</v>
      </c>
      <c r="C626" s="7">
        <f t="shared" si="222"/>
        <v>10800000</v>
      </c>
      <c r="D626" s="96">
        <f t="shared" si="239"/>
        <v>45427</v>
      </c>
      <c r="E626" s="94">
        <f ca="1">IF(D626&lt;$B$1,VLOOKUP(D626,[1]DI!$A$4:$B$15000,2,FALSE),0)</f>
        <v>0.104</v>
      </c>
      <c r="F626" s="14">
        <f t="shared" ca="1" si="223"/>
        <v>1.0003926999999999</v>
      </c>
      <c r="G626" s="14">
        <f ca="1">(TRUNC(PRODUCT($F$12:$F625),16))</f>
        <v>1.32980946450889</v>
      </c>
      <c r="H626" s="14">
        <f t="shared" ca="1" si="224"/>
        <v>1.3208089489771999</v>
      </c>
      <c r="I626" s="14">
        <f t="shared" ca="1" si="225"/>
        <v>1.0068144000000001</v>
      </c>
      <c r="J626" s="13">
        <f t="shared" si="238"/>
        <v>4.4499999999999998E-2</v>
      </c>
      <c r="K626" s="33">
        <f t="shared" si="226"/>
        <v>45404</v>
      </c>
      <c r="L626" s="2">
        <f t="shared" si="227"/>
        <v>17</v>
      </c>
      <c r="M626" s="17">
        <f t="shared" si="228"/>
        <v>17</v>
      </c>
      <c r="N626" s="12">
        <f t="shared" si="229"/>
        <v>1.0029414249999999</v>
      </c>
      <c r="O626" s="12">
        <f t="shared" ca="1" si="230"/>
        <v>1.009775869</v>
      </c>
      <c r="P626" s="17">
        <f t="shared" si="231"/>
        <v>0</v>
      </c>
      <c r="Q626" s="14">
        <f t="shared" ca="1" si="232"/>
        <v>105579.3852</v>
      </c>
      <c r="R626" s="21">
        <f t="shared" si="236"/>
        <v>0</v>
      </c>
      <c r="S626" s="14">
        <f t="shared" si="233"/>
        <v>0</v>
      </c>
      <c r="T626" s="4" t="str">
        <f t="shared" si="234"/>
        <v>J=</v>
      </c>
      <c r="U626" s="33">
        <f t="shared" si="235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7"/>
        <v>45429</v>
      </c>
      <c r="B627" s="124">
        <f t="shared" ca="1" si="221"/>
        <v>10911747.005999999</v>
      </c>
      <c r="C627" s="7">
        <f t="shared" si="222"/>
        <v>10800000</v>
      </c>
      <c r="D627" s="96">
        <f t="shared" si="239"/>
        <v>45428</v>
      </c>
      <c r="E627" s="94">
        <f ca="1">IF(D627&lt;$B$1,VLOOKUP(D627,[1]DI!$A$4:$B$15000,2,FALSE),0)</f>
        <v>0.104</v>
      </c>
      <c r="F627" s="14">
        <f t="shared" ca="1" si="223"/>
        <v>1.0003926999999999</v>
      </c>
      <c r="G627" s="14">
        <f ca="1">(TRUNC(PRODUCT($F$12:$F626),16))</f>
        <v>1.3303316806856</v>
      </c>
      <c r="H627" s="14">
        <f t="shared" ca="1" si="224"/>
        <v>1.3208089489771999</v>
      </c>
      <c r="I627" s="14">
        <f t="shared" ca="1" si="225"/>
        <v>1.00720977</v>
      </c>
      <c r="J627" s="13">
        <f t="shared" si="238"/>
        <v>4.4499999999999998E-2</v>
      </c>
      <c r="K627" s="33">
        <f t="shared" si="226"/>
        <v>45404</v>
      </c>
      <c r="L627" s="2">
        <f t="shared" si="227"/>
        <v>18</v>
      </c>
      <c r="M627" s="17">
        <f t="shared" si="228"/>
        <v>18</v>
      </c>
      <c r="N627" s="12">
        <f t="shared" si="229"/>
        <v>1.003114719</v>
      </c>
      <c r="O627" s="12">
        <f t="shared" ca="1" si="230"/>
        <v>1.010346945</v>
      </c>
      <c r="P627" s="17">
        <f t="shared" si="231"/>
        <v>0</v>
      </c>
      <c r="Q627" s="14">
        <f t="shared" ca="1" si="232"/>
        <v>111747.00599999999</v>
      </c>
      <c r="R627" s="21">
        <f t="shared" si="236"/>
        <v>0</v>
      </c>
      <c r="S627" s="14">
        <f t="shared" si="233"/>
        <v>0</v>
      </c>
      <c r="T627" s="4" t="str">
        <f t="shared" si="234"/>
        <v>J=</v>
      </c>
      <c r="U627" s="33">
        <f t="shared" si="235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7"/>
        <v>45432</v>
      </c>
      <c r="B628" s="124">
        <f t="shared" ca="1" si="221"/>
        <v>10917918.190799991</v>
      </c>
      <c r="C628" s="7">
        <f t="shared" si="222"/>
        <v>10800000</v>
      </c>
      <c r="D628" s="96">
        <f t="shared" si="239"/>
        <v>45429</v>
      </c>
      <c r="E628" s="94">
        <f ca="1">IF(D628&lt;$B$1,VLOOKUP(D628,[1]DI!$A$4:$B$15000,2,FALSE),0)</f>
        <v>0.104</v>
      </c>
      <c r="F628" s="14">
        <f t="shared" ca="1" si="223"/>
        <v>1.0003926999999999</v>
      </c>
      <c r="G628" s="14">
        <f ca="1">(TRUNC(PRODUCT($F$12:$F627),16))</f>
        <v>1.33085410193661</v>
      </c>
      <c r="H628" s="14">
        <f t="shared" ca="1" si="224"/>
        <v>1.3208089489771999</v>
      </c>
      <c r="I628" s="14">
        <f t="shared" ca="1" si="225"/>
        <v>1.0076053</v>
      </c>
      <c r="J628" s="13">
        <f t="shared" si="238"/>
        <v>4.4499999999999998E-2</v>
      </c>
      <c r="K628" s="33">
        <f t="shared" si="226"/>
        <v>45404</v>
      </c>
      <c r="L628" s="2">
        <f t="shared" si="227"/>
        <v>19</v>
      </c>
      <c r="M628" s="17">
        <f t="shared" si="228"/>
        <v>19</v>
      </c>
      <c r="N628" s="12">
        <f t="shared" si="229"/>
        <v>1.003288044</v>
      </c>
      <c r="O628" s="12">
        <f t="shared" ca="1" si="230"/>
        <v>1.0109183509999999</v>
      </c>
      <c r="P628" s="17">
        <f t="shared" si="231"/>
        <v>30</v>
      </c>
      <c r="Q628" s="14">
        <f t="shared" ca="1" si="232"/>
        <v>117918.19079999</v>
      </c>
      <c r="R628" s="21">
        <f t="shared" si="236"/>
        <v>0</v>
      </c>
      <c r="S628" s="14">
        <f t="shared" si="233"/>
        <v>0</v>
      </c>
      <c r="T628" s="4" t="str">
        <f t="shared" si="234"/>
        <v>J=</v>
      </c>
      <c r="U628" s="33">
        <f t="shared" si="235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7"/>
        <v>45433</v>
      </c>
      <c r="B629" s="124">
        <f t="shared" ca="1" si="221"/>
        <v>10806107.983200001</v>
      </c>
      <c r="C629" s="7">
        <f t="shared" si="222"/>
        <v>10800000</v>
      </c>
      <c r="D629" s="96">
        <f t="shared" si="239"/>
        <v>45432</v>
      </c>
      <c r="E629" s="94">
        <f ca="1">IF(D629&lt;$B$1,VLOOKUP(D629,[1]DI!$A$4:$B$15000,2,FALSE),0)</f>
        <v>0.104</v>
      </c>
      <c r="F629" s="14">
        <f t="shared" ca="1" si="223"/>
        <v>1.0003926999999999</v>
      </c>
      <c r="G629" s="14">
        <f ca="1">(TRUNC(PRODUCT($F$12:$F628),16))</f>
        <v>1.33137672834244</v>
      </c>
      <c r="H629" s="14">
        <f t="shared" ca="1" si="224"/>
        <v>1.33085410193661</v>
      </c>
      <c r="I629" s="14">
        <f t="shared" ca="1" si="225"/>
        <v>1.0003926999999999</v>
      </c>
      <c r="J629" s="13">
        <f t="shared" si="238"/>
        <v>4.4499999999999998E-2</v>
      </c>
      <c r="K629" s="33">
        <f t="shared" si="226"/>
        <v>45432</v>
      </c>
      <c r="L629" s="2">
        <f t="shared" si="227"/>
        <v>1</v>
      </c>
      <c r="M629" s="17">
        <f t="shared" si="228"/>
        <v>1</v>
      </c>
      <c r="N629" s="12">
        <f t="shared" si="229"/>
        <v>1.000172786</v>
      </c>
      <c r="O629" s="12">
        <f t="shared" ca="1" si="230"/>
        <v>1.000565554</v>
      </c>
      <c r="P629" s="17">
        <f t="shared" si="231"/>
        <v>0</v>
      </c>
      <c r="Q629" s="14">
        <f t="shared" ca="1" si="232"/>
        <v>6107.9831999999997</v>
      </c>
      <c r="R629" s="21">
        <f t="shared" si="236"/>
        <v>0</v>
      </c>
      <c r="S629" s="14">
        <f t="shared" si="233"/>
        <v>0</v>
      </c>
      <c r="T629" s="4" t="str">
        <f t="shared" si="234"/>
        <v>J=</v>
      </c>
      <c r="U629" s="33">
        <f t="shared" si="235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7"/>
        <v>45434</v>
      </c>
      <c r="B630" s="124">
        <f t="shared" ca="1" si="221"/>
        <v>10812219.368399991</v>
      </c>
      <c r="C630" s="7">
        <f t="shared" si="222"/>
        <v>10800000</v>
      </c>
      <c r="D630" s="96">
        <f t="shared" si="239"/>
        <v>45433</v>
      </c>
      <c r="E630" s="94">
        <f ca="1">IF(D630&lt;$B$1,VLOOKUP(D630,[1]DI!$A$4:$B$15000,2,FALSE),0)</f>
        <v>0.104</v>
      </c>
      <c r="F630" s="14">
        <f t="shared" ca="1" si="223"/>
        <v>1.0003926999999999</v>
      </c>
      <c r="G630" s="14">
        <f ca="1">(TRUNC(PRODUCT($F$12:$F629),16))</f>
        <v>1.3318995599836601</v>
      </c>
      <c r="H630" s="14">
        <f t="shared" ca="1" si="224"/>
        <v>1.33085410193661</v>
      </c>
      <c r="I630" s="14">
        <f t="shared" ca="1" si="225"/>
        <v>1.00078555</v>
      </c>
      <c r="J630" s="13">
        <f t="shared" si="238"/>
        <v>4.4499999999999998E-2</v>
      </c>
      <c r="K630" s="33">
        <f t="shared" si="226"/>
        <v>45432</v>
      </c>
      <c r="L630" s="2">
        <f t="shared" si="227"/>
        <v>2</v>
      </c>
      <c r="M630" s="17">
        <f t="shared" si="228"/>
        <v>2</v>
      </c>
      <c r="N630" s="12">
        <f t="shared" si="229"/>
        <v>1.0003456019999999</v>
      </c>
      <c r="O630" s="12">
        <f t="shared" ca="1" si="230"/>
        <v>1.0011314229999999</v>
      </c>
      <c r="P630" s="17">
        <f t="shared" si="231"/>
        <v>0</v>
      </c>
      <c r="Q630" s="14">
        <f t="shared" ca="1" si="232"/>
        <v>12219.36839999</v>
      </c>
      <c r="R630" s="21">
        <f t="shared" si="236"/>
        <v>0</v>
      </c>
      <c r="S630" s="14">
        <f t="shared" si="233"/>
        <v>0</v>
      </c>
      <c r="T630" s="4" t="str">
        <f t="shared" si="234"/>
        <v>J=</v>
      </c>
      <c r="U630" s="33">
        <f t="shared" si="235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7"/>
        <v>45435</v>
      </c>
      <c r="B631" s="124">
        <f t="shared" ca="1" si="221"/>
        <v>10818334.27439999</v>
      </c>
      <c r="C631" s="7">
        <f t="shared" si="222"/>
        <v>10800000</v>
      </c>
      <c r="D631" s="96">
        <f t="shared" si="239"/>
        <v>45434</v>
      </c>
      <c r="E631" s="94">
        <f ca="1">IF(D631&lt;$B$1,VLOOKUP(D631,[1]DI!$A$4:$B$15000,2,FALSE),0)</f>
        <v>0.104</v>
      </c>
      <c r="F631" s="14">
        <f t="shared" ca="1" si="223"/>
        <v>1.0003926999999999</v>
      </c>
      <c r="G631" s="14">
        <f ca="1">(TRUNC(PRODUCT($F$12:$F630),16))</f>
        <v>1.3324225969408601</v>
      </c>
      <c r="H631" s="14">
        <f t="shared" ca="1" si="224"/>
        <v>1.33085410193661</v>
      </c>
      <c r="I631" s="14">
        <f t="shared" ca="1" si="225"/>
        <v>1.0011785600000001</v>
      </c>
      <c r="J631" s="13">
        <f t="shared" si="238"/>
        <v>4.4499999999999998E-2</v>
      </c>
      <c r="K631" s="33">
        <f t="shared" si="226"/>
        <v>45432</v>
      </c>
      <c r="L631" s="2">
        <f t="shared" si="227"/>
        <v>3</v>
      </c>
      <c r="M631" s="17">
        <f t="shared" si="228"/>
        <v>3</v>
      </c>
      <c r="N631" s="12">
        <f t="shared" si="229"/>
        <v>1.0005184469999999</v>
      </c>
      <c r="O631" s="12">
        <f t="shared" ca="1" si="230"/>
        <v>1.0016976179999999</v>
      </c>
      <c r="P631" s="17">
        <f t="shared" si="231"/>
        <v>0</v>
      </c>
      <c r="Q631" s="14">
        <f t="shared" ca="1" si="232"/>
        <v>18334.274399990001</v>
      </c>
      <c r="R631" s="21">
        <f t="shared" si="236"/>
        <v>0</v>
      </c>
      <c r="S631" s="14">
        <f t="shared" si="233"/>
        <v>0</v>
      </c>
      <c r="T631" s="4" t="str">
        <f t="shared" si="234"/>
        <v>J=</v>
      </c>
      <c r="U631" s="33">
        <f t="shared" si="235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7"/>
        <v>45436</v>
      </c>
      <c r="B632" s="124">
        <f t="shared" ca="1" si="221"/>
        <v>10824452.711999999</v>
      </c>
      <c r="C632" s="7">
        <f t="shared" si="222"/>
        <v>10800000</v>
      </c>
      <c r="D632" s="96">
        <f t="shared" si="239"/>
        <v>45435</v>
      </c>
      <c r="E632" s="94">
        <f ca="1">IF(D632&lt;$B$1,VLOOKUP(D632,[1]DI!$A$4:$B$15000,2,FALSE),0)</f>
        <v>0.104</v>
      </c>
      <c r="F632" s="14">
        <f t="shared" ca="1" si="223"/>
        <v>1.0003926999999999</v>
      </c>
      <c r="G632" s="14">
        <f ca="1">(TRUNC(PRODUCT($F$12:$F631),16))</f>
        <v>1.33294583929468</v>
      </c>
      <c r="H632" s="14">
        <f t="shared" ca="1" si="224"/>
        <v>1.33085410193661</v>
      </c>
      <c r="I632" s="14">
        <f t="shared" ca="1" si="225"/>
        <v>1.00157173</v>
      </c>
      <c r="J632" s="13">
        <f t="shared" si="238"/>
        <v>4.4499999999999998E-2</v>
      </c>
      <c r="K632" s="33">
        <f t="shared" si="226"/>
        <v>45432</v>
      </c>
      <c r="L632" s="2">
        <f t="shared" si="227"/>
        <v>4</v>
      </c>
      <c r="M632" s="17">
        <f t="shared" si="228"/>
        <v>4</v>
      </c>
      <c r="N632" s="12">
        <f t="shared" si="229"/>
        <v>1.0006913230000001</v>
      </c>
      <c r="O632" s="12">
        <f t="shared" ca="1" si="230"/>
        <v>1.0022641400000001</v>
      </c>
      <c r="P632" s="17">
        <f t="shared" si="231"/>
        <v>0</v>
      </c>
      <c r="Q632" s="14">
        <f t="shared" ca="1" si="232"/>
        <v>24452.712</v>
      </c>
      <c r="R632" s="21">
        <f t="shared" si="236"/>
        <v>0</v>
      </c>
      <c r="S632" s="14">
        <f t="shared" si="233"/>
        <v>0</v>
      </c>
      <c r="T632" s="4" t="str">
        <f t="shared" si="234"/>
        <v>J=</v>
      </c>
      <c r="U632" s="33">
        <f t="shared" si="235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7"/>
        <v>45439</v>
      </c>
      <c r="B633" s="124">
        <f t="shared" ca="1" si="221"/>
        <v>10830574.432800001</v>
      </c>
      <c r="C633" s="7">
        <f t="shared" si="222"/>
        <v>10800000</v>
      </c>
      <c r="D633" s="96">
        <f t="shared" si="239"/>
        <v>45436</v>
      </c>
      <c r="E633" s="94">
        <f ca="1">IF(D633&lt;$B$1,VLOOKUP(D633,[1]DI!$A$4:$B$15000,2,FALSE),0)</f>
        <v>0.104</v>
      </c>
      <c r="F633" s="14">
        <f t="shared" ca="1" si="223"/>
        <v>1.0003926999999999</v>
      </c>
      <c r="G633" s="14">
        <f ca="1">(TRUNC(PRODUCT($F$12:$F632),16))</f>
        <v>1.3334692871257701</v>
      </c>
      <c r="H633" s="14">
        <f t="shared" ca="1" si="224"/>
        <v>1.33085410193661</v>
      </c>
      <c r="I633" s="14">
        <f t="shared" ca="1" si="225"/>
        <v>1.00196504</v>
      </c>
      <c r="J633" s="13">
        <f t="shared" si="238"/>
        <v>4.4499999999999998E-2</v>
      </c>
      <c r="K633" s="33">
        <f t="shared" si="226"/>
        <v>45432</v>
      </c>
      <c r="L633" s="2">
        <f t="shared" si="227"/>
        <v>5</v>
      </c>
      <c r="M633" s="17">
        <f t="shared" si="228"/>
        <v>5</v>
      </c>
      <c r="N633" s="12">
        <f t="shared" si="229"/>
        <v>1.000864228</v>
      </c>
      <c r="O633" s="12">
        <f t="shared" ca="1" si="230"/>
        <v>1.0028309660000001</v>
      </c>
      <c r="P633" s="17">
        <f t="shared" si="231"/>
        <v>0</v>
      </c>
      <c r="Q633" s="14">
        <f t="shared" ca="1" si="232"/>
        <v>30574.432799999999</v>
      </c>
      <c r="R633" s="21">
        <f t="shared" si="236"/>
        <v>0</v>
      </c>
      <c r="S633" s="14">
        <f t="shared" si="233"/>
        <v>0</v>
      </c>
      <c r="T633" s="4" t="str">
        <f t="shared" si="234"/>
        <v>J=</v>
      </c>
      <c r="U633" s="33">
        <f t="shared" si="235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7"/>
        <v>45440</v>
      </c>
      <c r="B634" s="124">
        <f t="shared" ca="1" si="221"/>
        <v>10836699.695999989</v>
      </c>
      <c r="C634" s="7">
        <f t="shared" si="222"/>
        <v>10800000</v>
      </c>
      <c r="D634" s="96">
        <f t="shared" si="239"/>
        <v>45439</v>
      </c>
      <c r="E634" s="94">
        <f ca="1">IF(D634&lt;$B$1,VLOOKUP(D634,[1]DI!$A$4:$B$15000,2,FALSE),0)</f>
        <v>0.104</v>
      </c>
      <c r="F634" s="14">
        <f t="shared" ca="1" si="223"/>
        <v>1.0003926999999999</v>
      </c>
      <c r="G634" s="14">
        <f ca="1">(TRUNC(PRODUCT($F$12:$F633),16))</f>
        <v>1.3339929405148301</v>
      </c>
      <c r="H634" s="14">
        <f t="shared" ca="1" si="224"/>
        <v>1.33085410193661</v>
      </c>
      <c r="I634" s="14">
        <f t="shared" ca="1" si="225"/>
        <v>1.0023585100000001</v>
      </c>
      <c r="J634" s="13">
        <f t="shared" si="238"/>
        <v>4.4499999999999998E-2</v>
      </c>
      <c r="K634" s="33">
        <f t="shared" si="226"/>
        <v>45432</v>
      </c>
      <c r="L634" s="2">
        <f t="shared" si="227"/>
        <v>6</v>
      </c>
      <c r="M634" s="17">
        <f t="shared" si="228"/>
        <v>6</v>
      </c>
      <c r="N634" s="12">
        <f t="shared" si="229"/>
        <v>1.001037164</v>
      </c>
      <c r="O634" s="12">
        <f t="shared" ca="1" si="230"/>
        <v>1.0033981199999999</v>
      </c>
      <c r="P634" s="17">
        <f t="shared" si="231"/>
        <v>0</v>
      </c>
      <c r="Q634" s="14">
        <f t="shared" ca="1" si="232"/>
        <v>36699.695999989999</v>
      </c>
      <c r="R634" s="21">
        <f t="shared" si="236"/>
        <v>0</v>
      </c>
      <c r="S634" s="14">
        <f t="shared" si="233"/>
        <v>0</v>
      </c>
      <c r="T634" s="4" t="str">
        <f t="shared" si="234"/>
        <v>J=</v>
      </c>
      <c r="U634" s="33">
        <f t="shared" si="235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7"/>
        <v>45441</v>
      </c>
      <c r="B635" s="124">
        <f t="shared" ca="1" si="221"/>
        <v>10842828.4692</v>
      </c>
      <c r="C635" s="7">
        <f t="shared" si="222"/>
        <v>10800000</v>
      </c>
      <c r="D635" s="96">
        <f t="shared" si="239"/>
        <v>45440</v>
      </c>
      <c r="E635" s="94">
        <f ca="1">IF(D635&lt;$B$1,VLOOKUP(D635,[1]DI!$A$4:$B$15000,2,FALSE),0)</f>
        <v>0.104</v>
      </c>
      <c r="F635" s="14">
        <f t="shared" ca="1" si="223"/>
        <v>1.0003926999999999</v>
      </c>
      <c r="G635" s="14">
        <f ca="1">(TRUNC(PRODUCT($F$12:$F634),16))</f>
        <v>1.33451679954257</v>
      </c>
      <c r="H635" s="14">
        <f t="shared" ca="1" si="224"/>
        <v>1.33085410193661</v>
      </c>
      <c r="I635" s="14">
        <f t="shared" ca="1" si="225"/>
        <v>1.0027521399999999</v>
      </c>
      <c r="J635" s="13">
        <f t="shared" si="238"/>
        <v>4.4499999999999998E-2</v>
      </c>
      <c r="K635" s="33">
        <f t="shared" si="226"/>
        <v>45432</v>
      </c>
      <c r="L635" s="2">
        <f t="shared" si="227"/>
        <v>7</v>
      </c>
      <c r="M635" s="17">
        <f t="shared" si="228"/>
        <v>7</v>
      </c>
      <c r="N635" s="12">
        <f t="shared" si="229"/>
        <v>1.0012101289999999</v>
      </c>
      <c r="O635" s="12">
        <f t="shared" ca="1" si="230"/>
        <v>1.003965599</v>
      </c>
      <c r="P635" s="17">
        <f t="shared" si="231"/>
        <v>0</v>
      </c>
      <c r="Q635" s="14">
        <f t="shared" ca="1" si="232"/>
        <v>42828.4692</v>
      </c>
      <c r="R635" s="21">
        <f t="shared" si="236"/>
        <v>0</v>
      </c>
      <c r="S635" s="14">
        <f t="shared" si="233"/>
        <v>0</v>
      </c>
      <c r="T635" s="4" t="str">
        <f t="shared" si="234"/>
        <v>J=</v>
      </c>
      <c r="U635" s="33">
        <f t="shared" si="235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7"/>
        <v>45443</v>
      </c>
      <c r="B636" s="124">
        <f t="shared" ca="1" si="221"/>
        <v>10848960.66599999</v>
      </c>
      <c r="C636" s="7">
        <f t="shared" si="222"/>
        <v>10800000</v>
      </c>
      <c r="D636" s="96">
        <f t="shared" si="239"/>
        <v>45441</v>
      </c>
      <c r="E636" s="94">
        <f ca="1">IF(D636&lt;$B$1,VLOOKUP(D636,[1]DI!$A$4:$B$15000,2,FALSE),0)</f>
        <v>0.104</v>
      </c>
      <c r="F636" s="14">
        <f t="shared" ca="1" si="223"/>
        <v>1.0003926999999999</v>
      </c>
      <c r="G636" s="14">
        <f ca="1">(TRUNC(PRODUCT($F$12:$F635),16))</f>
        <v>1.33504086428975</v>
      </c>
      <c r="H636" s="14">
        <f t="shared" ca="1" si="224"/>
        <v>1.33085410193661</v>
      </c>
      <c r="I636" s="14">
        <f t="shared" ca="1" si="225"/>
        <v>1.0031459199999999</v>
      </c>
      <c r="J636" s="13">
        <f t="shared" si="238"/>
        <v>4.4499999999999998E-2</v>
      </c>
      <c r="K636" s="33">
        <f t="shared" si="226"/>
        <v>45432</v>
      </c>
      <c r="L636" s="2">
        <f t="shared" si="227"/>
        <v>8</v>
      </c>
      <c r="M636" s="17">
        <f t="shared" si="228"/>
        <v>8</v>
      </c>
      <c r="N636" s="12">
        <f t="shared" si="229"/>
        <v>1.001383124</v>
      </c>
      <c r="O636" s="12">
        <f t="shared" ca="1" si="230"/>
        <v>1.0045333949999999</v>
      </c>
      <c r="P636" s="17">
        <f t="shared" si="231"/>
        <v>0</v>
      </c>
      <c r="Q636" s="14">
        <f t="shared" ca="1" si="232"/>
        <v>48960.66599999</v>
      </c>
      <c r="R636" s="21">
        <f t="shared" si="236"/>
        <v>0</v>
      </c>
      <c r="S636" s="14">
        <f t="shared" si="233"/>
        <v>0</v>
      </c>
      <c r="T636" s="4" t="str">
        <f t="shared" si="234"/>
        <v>J=</v>
      </c>
      <c r="U636" s="33">
        <f t="shared" si="235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7"/>
        <v>45446</v>
      </c>
      <c r="B637" s="124">
        <f t="shared" ca="1" si="221"/>
        <v>10855096.394400001</v>
      </c>
      <c r="C637" s="7">
        <f t="shared" si="222"/>
        <v>10800000</v>
      </c>
      <c r="D637" s="96">
        <f t="shared" si="239"/>
        <v>45443</v>
      </c>
      <c r="E637" s="94">
        <f ca="1">IF(D637&lt;$B$1,VLOOKUP(D637,[1]DI!$A$4:$B$15000,2,FALSE),0)</f>
        <v>0.104</v>
      </c>
      <c r="F637" s="14">
        <f t="shared" ca="1" si="223"/>
        <v>1.0003926999999999</v>
      </c>
      <c r="G637" s="14">
        <f ca="1">(TRUNC(PRODUCT($F$12:$F636),16))</f>
        <v>1.33556513483716</v>
      </c>
      <c r="H637" s="14">
        <f t="shared" ca="1" si="224"/>
        <v>1.33085410193661</v>
      </c>
      <c r="I637" s="14">
        <f t="shared" ca="1" si="225"/>
        <v>1.0035398600000001</v>
      </c>
      <c r="J637" s="13">
        <f t="shared" si="238"/>
        <v>4.4499999999999998E-2</v>
      </c>
      <c r="K637" s="33">
        <f t="shared" si="226"/>
        <v>45432</v>
      </c>
      <c r="L637" s="2">
        <f t="shared" si="227"/>
        <v>9</v>
      </c>
      <c r="M637" s="17">
        <f t="shared" si="228"/>
        <v>9</v>
      </c>
      <c r="N637" s="12">
        <f t="shared" si="229"/>
        <v>1.001556149</v>
      </c>
      <c r="O637" s="12">
        <f t="shared" ca="1" si="230"/>
        <v>1.005101518</v>
      </c>
      <c r="P637" s="17">
        <f t="shared" si="231"/>
        <v>0</v>
      </c>
      <c r="Q637" s="14">
        <f t="shared" ca="1" si="232"/>
        <v>55096.394399999997</v>
      </c>
      <c r="R637" s="21">
        <f t="shared" si="236"/>
        <v>0</v>
      </c>
      <c r="S637" s="14">
        <f t="shared" si="233"/>
        <v>0</v>
      </c>
      <c r="T637" s="4" t="str">
        <f t="shared" si="234"/>
        <v>J=</v>
      </c>
      <c r="U637" s="33">
        <f t="shared" si="235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7"/>
        <v>45447</v>
      </c>
      <c r="B638" s="124">
        <f t="shared" ca="1" si="221"/>
        <v>10861235.535599999</v>
      </c>
      <c r="C638" s="7">
        <f t="shared" si="222"/>
        <v>10800000</v>
      </c>
      <c r="D638" s="96">
        <f t="shared" si="239"/>
        <v>45446</v>
      </c>
      <c r="E638" s="94">
        <f ca="1">IF(D638&lt;$B$1,VLOOKUP(D638,[1]DI!$A$4:$B$15000,2,FALSE),0)</f>
        <v>0.104</v>
      </c>
      <c r="F638" s="14">
        <f t="shared" ca="1" si="223"/>
        <v>1.0003926999999999</v>
      </c>
      <c r="G638" s="14">
        <f ca="1">(TRUNC(PRODUCT($F$12:$F637),16))</f>
        <v>1.33608961126561</v>
      </c>
      <c r="H638" s="14">
        <f t="shared" ca="1" si="224"/>
        <v>1.33085410193661</v>
      </c>
      <c r="I638" s="14">
        <f t="shared" ca="1" si="225"/>
        <v>1.00393395</v>
      </c>
      <c r="J638" s="13">
        <f t="shared" si="238"/>
        <v>4.4499999999999998E-2</v>
      </c>
      <c r="K638" s="33">
        <f t="shared" si="226"/>
        <v>45432</v>
      </c>
      <c r="L638" s="2">
        <f t="shared" si="227"/>
        <v>10</v>
      </c>
      <c r="M638" s="17">
        <f t="shared" si="228"/>
        <v>10</v>
      </c>
      <c r="N638" s="12">
        <f t="shared" si="229"/>
        <v>1.0017292040000001</v>
      </c>
      <c r="O638" s="12">
        <f t="shared" ca="1" si="230"/>
        <v>1.0056699570000001</v>
      </c>
      <c r="P638" s="17">
        <f t="shared" si="231"/>
        <v>0</v>
      </c>
      <c r="Q638" s="14">
        <f t="shared" ca="1" si="232"/>
        <v>61235.535600000003</v>
      </c>
      <c r="R638" s="21">
        <f t="shared" si="236"/>
        <v>0</v>
      </c>
      <c r="S638" s="14">
        <f t="shared" si="233"/>
        <v>0</v>
      </c>
      <c r="T638" s="4" t="str">
        <f t="shared" si="234"/>
        <v>J=</v>
      </c>
      <c r="U638" s="33">
        <f t="shared" si="235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7"/>
        <v>45448</v>
      </c>
      <c r="B639" s="124">
        <f t="shared" ca="1" si="221"/>
        <v>10867378.078799989</v>
      </c>
      <c r="C639" s="7">
        <f t="shared" si="222"/>
        <v>10800000</v>
      </c>
      <c r="D639" s="96">
        <f t="shared" si="239"/>
        <v>45447</v>
      </c>
      <c r="E639" s="94">
        <f ca="1">IF(D639&lt;$B$1,VLOOKUP(D639,[1]DI!$A$4:$B$15000,2,FALSE),0)</f>
        <v>0.104</v>
      </c>
      <c r="F639" s="14">
        <f t="shared" ca="1" si="223"/>
        <v>1.0003926999999999</v>
      </c>
      <c r="G639" s="14">
        <f ca="1">(TRUNC(PRODUCT($F$12:$F638),16))</f>
        <v>1.33661429365595</v>
      </c>
      <c r="H639" s="14">
        <f t="shared" ca="1" si="224"/>
        <v>1.33085410193661</v>
      </c>
      <c r="I639" s="14">
        <f t="shared" ca="1" si="225"/>
        <v>1.0043281900000001</v>
      </c>
      <c r="J639" s="13">
        <f t="shared" si="238"/>
        <v>4.4499999999999998E-2</v>
      </c>
      <c r="K639" s="33">
        <f t="shared" si="226"/>
        <v>45432</v>
      </c>
      <c r="L639" s="2">
        <f t="shared" si="227"/>
        <v>11</v>
      </c>
      <c r="M639" s="17">
        <f t="shared" si="228"/>
        <v>11</v>
      </c>
      <c r="N639" s="12">
        <f t="shared" si="229"/>
        <v>1.0019022879999999</v>
      </c>
      <c r="O639" s="12">
        <f t="shared" ca="1" si="230"/>
        <v>1.006238711</v>
      </c>
      <c r="P639" s="17">
        <f t="shared" si="231"/>
        <v>0</v>
      </c>
      <c r="Q639" s="14">
        <f t="shared" ca="1" si="232"/>
        <v>67378.078799990006</v>
      </c>
      <c r="R639" s="21">
        <f t="shared" si="236"/>
        <v>0</v>
      </c>
      <c r="S639" s="14">
        <f t="shared" si="233"/>
        <v>0</v>
      </c>
      <c r="T639" s="4" t="str">
        <f t="shared" si="234"/>
        <v>J=</v>
      </c>
      <c r="U639" s="33">
        <f t="shared" si="235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7"/>
        <v>45449</v>
      </c>
      <c r="B640" s="124">
        <f t="shared" ca="1" si="221"/>
        <v>10873524.175199989</v>
      </c>
      <c r="C640" s="7">
        <f t="shared" si="222"/>
        <v>10800000</v>
      </c>
      <c r="D640" s="96">
        <f t="shared" si="239"/>
        <v>45448</v>
      </c>
      <c r="E640" s="94">
        <f ca="1">IF(D640&lt;$B$1,VLOOKUP(D640,[1]DI!$A$4:$B$15000,2,FALSE),0)</f>
        <v>0.104</v>
      </c>
      <c r="F640" s="14">
        <f t="shared" ca="1" si="223"/>
        <v>1.0003926999999999</v>
      </c>
      <c r="G640" s="14">
        <f ca="1">(TRUNC(PRODUCT($F$12:$F639),16))</f>
        <v>1.3371391820890699</v>
      </c>
      <c r="H640" s="14">
        <f t="shared" ca="1" si="224"/>
        <v>1.33085410193661</v>
      </c>
      <c r="I640" s="14">
        <f t="shared" ca="1" si="225"/>
        <v>1.0047225900000001</v>
      </c>
      <c r="J640" s="13">
        <f t="shared" si="238"/>
        <v>4.4499999999999998E-2</v>
      </c>
      <c r="K640" s="33">
        <f t="shared" si="226"/>
        <v>45432</v>
      </c>
      <c r="L640" s="2">
        <f t="shared" si="227"/>
        <v>12</v>
      </c>
      <c r="M640" s="17">
        <f t="shared" si="228"/>
        <v>12</v>
      </c>
      <c r="N640" s="12">
        <f t="shared" si="229"/>
        <v>1.0020754030000001</v>
      </c>
      <c r="O640" s="12">
        <f t="shared" ca="1" si="230"/>
        <v>1.006807794</v>
      </c>
      <c r="P640" s="17">
        <f t="shared" si="231"/>
        <v>0</v>
      </c>
      <c r="Q640" s="14">
        <f t="shared" ca="1" si="232"/>
        <v>73524.175199990001</v>
      </c>
      <c r="R640" s="21">
        <f t="shared" si="236"/>
        <v>0</v>
      </c>
      <c r="S640" s="14">
        <f t="shared" si="233"/>
        <v>0</v>
      </c>
      <c r="T640" s="4" t="str">
        <f t="shared" si="234"/>
        <v>J=</v>
      </c>
      <c r="U640" s="33">
        <f t="shared" si="235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7"/>
        <v>45450</v>
      </c>
      <c r="B641" s="124">
        <f t="shared" ref="B641:B704" ca="1" si="240">IF(A641&lt;=TODAY(),C641+Q641,IF(AND(A641&gt;TODAY(),A641&lt;=$B$1),IF(VLOOKUP(TODAY(),$A$10:$E$5000,4,FALSE)=0,"n.d",C641+Q641),"n.d"))</f>
        <v>10879673.80319999</v>
      </c>
      <c r="C641" s="7">
        <f t="shared" ref="C641:C704" si="241">(C640-S640)</f>
        <v>10800000</v>
      </c>
      <c r="D641" s="96">
        <f t="shared" si="239"/>
        <v>45449</v>
      </c>
      <c r="E641" s="94">
        <f ca="1">IF(D641&lt;$B$1,VLOOKUP(D641,[1]DI!$A$4:$B$15000,2,FALSE),0)</f>
        <v>0.104</v>
      </c>
      <c r="F641" s="14">
        <f t="shared" ref="F641:F704" ca="1" si="242">ROUND(((1+E641)^(1/252)),8)</f>
        <v>1.0003926999999999</v>
      </c>
      <c r="G641" s="14">
        <f ca="1">(TRUNC(PRODUCT($F$12:$F640),16))</f>
        <v>1.33766427664587</v>
      </c>
      <c r="H641" s="14">
        <f t="shared" ref="H641:H704" ca="1" si="243">IF(P640&gt;0,G640,H640)</f>
        <v>1.33085410193661</v>
      </c>
      <c r="I641" s="14">
        <f t="shared" ref="I641:I704" ca="1" si="244">ROUND(G641/H641,8)</f>
        <v>1.00511715</v>
      </c>
      <c r="J641" s="13">
        <f t="shared" si="238"/>
        <v>4.4499999999999998E-2</v>
      </c>
      <c r="K641" s="33">
        <f t="shared" ref="K641:K704" si="245">IF(P640&gt;0,VLOOKUP(P640,W$12:AG$150,2),K640)</f>
        <v>45432</v>
      </c>
      <c r="L641" s="2">
        <f t="shared" ref="L641:L704" si="246">IF(A641&gt;K641,IF(NETWORKDAYS(K641,A641,$W$160:$W$544)-1=0,1,NETWORKDAYS(K641,A641,$W$160:$W$544)-1),0)</f>
        <v>13</v>
      </c>
      <c r="M641" s="17">
        <f t="shared" ref="M641:M704" si="247">IF(AND(L641=1,L640=1),1,IF(L641&gt;0,IF(L641=L640,L641+1,L641),0))</f>
        <v>13</v>
      </c>
      <c r="N641" s="12">
        <f t="shared" ref="N641:N704" si="248">ROUND((J641+1)^(M641/252),9)</f>
        <v>1.0022485480000001</v>
      </c>
      <c r="O641" s="12">
        <f t="shared" ref="O641:O704" ca="1" si="249">ROUND(I641*N641,9)</f>
        <v>1.007377204</v>
      </c>
      <c r="P641" s="17">
        <f t="shared" ref="P641:P704" si="250">IF(VLOOKUP(A641,X$12:AE$150,8)=VLOOKUP(A640,X$12:AE$150,8),0,VLOOKUP(A641,X$12:AE$150,8))</f>
        <v>0</v>
      </c>
      <c r="Q641" s="14">
        <f t="shared" ref="Q641:Q704" ca="1" si="251">TRUNC(((O641-1)*C641),8)</f>
        <v>79673.803199989998</v>
      </c>
      <c r="R641" s="21">
        <f t="shared" si="236"/>
        <v>0</v>
      </c>
      <c r="S641" s="14">
        <f t="shared" ref="S641:S704" si="252">IF(R641&gt;0,TRUNC(R641*C641,8),0)</f>
        <v>0</v>
      </c>
      <c r="T641" s="4" t="str">
        <f t="shared" ref="T641:T704" si="253">IF(P640&gt;0,VLOOKUP(P640,W$12:AG$150,10),T640)</f>
        <v>J=</v>
      </c>
      <c r="U641" s="33">
        <f t="shared" ref="U641:U704" si="254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7"/>
        <v>45453</v>
      </c>
      <c r="B642" s="124">
        <f t="shared" ca="1" si="240"/>
        <v>10885826.843999989</v>
      </c>
      <c r="C642" s="7">
        <f t="shared" si="241"/>
        <v>10800000</v>
      </c>
      <c r="D642" s="96">
        <f t="shared" si="239"/>
        <v>45450</v>
      </c>
      <c r="E642" s="94">
        <f ca="1">IF(D642&lt;$B$1,VLOOKUP(D642,[1]DI!$A$4:$B$15000,2,FALSE),0)</f>
        <v>0.104</v>
      </c>
      <c r="F642" s="14">
        <f t="shared" ca="1" si="242"/>
        <v>1.0003926999999999</v>
      </c>
      <c r="G642" s="14">
        <f ca="1">(TRUNC(PRODUCT($F$12:$F641),16))</f>
        <v>1.33818957740731</v>
      </c>
      <c r="H642" s="14">
        <f t="shared" ca="1" si="243"/>
        <v>1.33085410193661</v>
      </c>
      <c r="I642" s="14">
        <f t="shared" ca="1" si="244"/>
        <v>1.0055118599999999</v>
      </c>
      <c r="J642" s="13">
        <f t="shared" si="238"/>
        <v>4.4499999999999998E-2</v>
      </c>
      <c r="K642" s="33">
        <f t="shared" si="245"/>
        <v>45432</v>
      </c>
      <c r="L642" s="2">
        <f t="shared" si="246"/>
        <v>14</v>
      </c>
      <c r="M642" s="17">
        <f t="shared" si="247"/>
        <v>14</v>
      </c>
      <c r="N642" s="12">
        <f t="shared" si="248"/>
        <v>1.002421722</v>
      </c>
      <c r="O642" s="12">
        <f t="shared" ca="1" si="249"/>
        <v>1.0079469299999999</v>
      </c>
      <c r="P642" s="17">
        <f t="shared" si="250"/>
        <v>0</v>
      </c>
      <c r="Q642" s="14">
        <f t="shared" ca="1" si="251"/>
        <v>85826.84399999</v>
      </c>
      <c r="R642" s="21">
        <f t="shared" si="236"/>
        <v>0</v>
      </c>
      <c r="S642" s="14">
        <f t="shared" si="252"/>
        <v>0</v>
      </c>
      <c r="T642" s="4" t="str">
        <f t="shared" si="253"/>
        <v>J=</v>
      </c>
      <c r="U642" s="33">
        <f t="shared" si="254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7"/>
        <v>45454</v>
      </c>
      <c r="B643" s="124">
        <f t="shared" ca="1" si="240"/>
        <v>10891983.33</v>
      </c>
      <c r="C643" s="7">
        <f t="shared" si="241"/>
        <v>10800000</v>
      </c>
      <c r="D643" s="96">
        <f t="shared" si="239"/>
        <v>45453</v>
      </c>
      <c r="E643" s="94">
        <f ca="1">IF(D643&lt;$B$1,VLOOKUP(D643,[1]DI!$A$4:$B$15000,2,FALSE),0)</f>
        <v>0.104</v>
      </c>
      <c r="F643" s="14">
        <f t="shared" ca="1" si="242"/>
        <v>1.0003926999999999</v>
      </c>
      <c r="G643" s="14">
        <f ca="1">(TRUNC(PRODUCT($F$12:$F642),16))</f>
        <v>1.33871508445436</v>
      </c>
      <c r="H643" s="14">
        <f t="shared" ca="1" si="243"/>
        <v>1.33085410193661</v>
      </c>
      <c r="I643" s="14">
        <f t="shared" ca="1" si="244"/>
        <v>1.00590672</v>
      </c>
      <c r="J643" s="13">
        <f t="shared" si="238"/>
        <v>4.4499999999999998E-2</v>
      </c>
      <c r="K643" s="33">
        <f t="shared" si="245"/>
        <v>45432</v>
      </c>
      <c r="L643" s="2">
        <f t="shared" si="246"/>
        <v>15</v>
      </c>
      <c r="M643" s="17">
        <f t="shared" si="247"/>
        <v>15</v>
      </c>
      <c r="N643" s="12">
        <f t="shared" si="248"/>
        <v>1.0025949270000001</v>
      </c>
      <c r="O643" s="12">
        <f t="shared" ca="1" si="249"/>
        <v>1.008516975</v>
      </c>
      <c r="P643" s="17">
        <f t="shared" si="250"/>
        <v>0</v>
      </c>
      <c r="Q643" s="14">
        <f t="shared" ca="1" si="251"/>
        <v>91983.33</v>
      </c>
      <c r="R643" s="21">
        <f t="shared" si="236"/>
        <v>0</v>
      </c>
      <c r="S643" s="14">
        <f t="shared" si="252"/>
        <v>0</v>
      </c>
      <c r="T643" s="4" t="str">
        <f t="shared" si="253"/>
        <v>J=</v>
      </c>
      <c r="U643" s="33">
        <f t="shared" si="254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7"/>
        <v>45455</v>
      </c>
      <c r="B644" s="124">
        <f t="shared" ca="1" si="240"/>
        <v>10898143.32599999</v>
      </c>
      <c r="C644" s="7">
        <f t="shared" si="241"/>
        <v>10800000</v>
      </c>
      <c r="D644" s="96">
        <f t="shared" si="239"/>
        <v>45454</v>
      </c>
      <c r="E644" s="94">
        <f ca="1">IF(D644&lt;$B$1,VLOOKUP(D644,[1]DI!$A$4:$B$15000,2,FALSE),0)</f>
        <v>0.104</v>
      </c>
      <c r="F644" s="14">
        <f t="shared" ca="1" si="242"/>
        <v>1.0003926999999999</v>
      </c>
      <c r="G644" s="14">
        <f ca="1">(TRUNC(PRODUCT($F$12:$F643),16))</f>
        <v>1.3392407978680301</v>
      </c>
      <c r="H644" s="14">
        <f t="shared" ca="1" si="243"/>
        <v>1.33085410193661</v>
      </c>
      <c r="I644" s="14">
        <f t="shared" ca="1" si="244"/>
        <v>1.0063017400000001</v>
      </c>
      <c r="J644" s="13">
        <f t="shared" si="238"/>
        <v>4.4499999999999998E-2</v>
      </c>
      <c r="K644" s="33">
        <f t="shared" si="245"/>
        <v>45432</v>
      </c>
      <c r="L644" s="2">
        <f t="shared" si="246"/>
        <v>16</v>
      </c>
      <c r="M644" s="17">
        <f t="shared" si="247"/>
        <v>16</v>
      </c>
      <c r="N644" s="12">
        <f t="shared" si="248"/>
        <v>1.0027681610000001</v>
      </c>
      <c r="O644" s="12">
        <f t="shared" ca="1" si="249"/>
        <v>1.009087345</v>
      </c>
      <c r="P644" s="17">
        <f t="shared" si="250"/>
        <v>0</v>
      </c>
      <c r="Q644" s="14">
        <f t="shared" ca="1" si="251"/>
        <v>98143.325999990004</v>
      </c>
      <c r="R644" s="21">
        <f t="shared" si="236"/>
        <v>0</v>
      </c>
      <c r="S644" s="14">
        <f t="shared" si="252"/>
        <v>0</v>
      </c>
      <c r="T644" s="4" t="str">
        <f t="shared" si="253"/>
        <v>J=</v>
      </c>
      <c r="U644" s="33">
        <f t="shared" si="254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7"/>
        <v>45456</v>
      </c>
      <c r="B645" s="124">
        <f t="shared" ca="1" si="240"/>
        <v>10904306.7564</v>
      </c>
      <c r="C645" s="7">
        <f t="shared" si="241"/>
        <v>10800000</v>
      </c>
      <c r="D645" s="96">
        <f t="shared" si="239"/>
        <v>45455</v>
      </c>
      <c r="E645" s="94">
        <f ca="1">IF(D645&lt;$B$1,VLOOKUP(D645,[1]DI!$A$4:$B$15000,2,FALSE),0)</f>
        <v>0.104</v>
      </c>
      <c r="F645" s="14">
        <f t="shared" ca="1" si="242"/>
        <v>1.0003926999999999</v>
      </c>
      <c r="G645" s="14">
        <f ca="1">(TRUNC(PRODUCT($F$12:$F644),16))</f>
        <v>1.33976671772935</v>
      </c>
      <c r="H645" s="14">
        <f t="shared" ca="1" si="243"/>
        <v>1.33085410193661</v>
      </c>
      <c r="I645" s="14">
        <f t="shared" ca="1" si="244"/>
        <v>1.0066969100000001</v>
      </c>
      <c r="J645" s="13">
        <f t="shared" si="238"/>
        <v>4.4499999999999998E-2</v>
      </c>
      <c r="K645" s="33">
        <f t="shared" si="245"/>
        <v>45432</v>
      </c>
      <c r="L645" s="2">
        <f t="shared" si="246"/>
        <v>17</v>
      </c>
      <c r="M645" s="17">
        <f t="shared" si="247"/>
        <v>17</v>
      </c>
      <c r="N645" s="12">
        <f t="shared" si="248"/>
        <v>1.0029414249999999</v>
      </c>
      <c r="O645" s="12">
        <f t="shared" ca="1" si="249"/>
        <v>1.009658033</v>
      </c>
      <c r="P645" s="17">
        <f t="shared" si="250"/>
        <v>0</v>
      </c>
      <c r="Q645" s="14">
        <f t="shared" ca="1" si="251"/>
        <v>104306.7564</v>
      </c>
      <c r="R645" s="21">
        <f t="shared" si="236"/>
        <v>0</v>
      </c>
      <c r="S645" s="14">
        <f t="shared" si="252"/>
        <v>0</v>
      </c>
      <c r="T645" s="4" t="str">
        <f t="shared" si="253"/>
        <v>J=</v>
      </c>
      <c r="U645" s="33">
        <f t="shared" si="254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7"/>
        <v>45457</v>
      </c>
      <c r="B646" s="124">
        <f t="shared" ca="1" si="240"/>
        <v>10910473.7292</v>
      </c>
      <c r="C646" s="7">
        <f t="shared" si="241"/>
        <v>10800000</v>
      </c>
      <c r="D646" s="96">
        <f t="shared" si="239"/>
        <v>45456</v>
      </c>
      <c r="E646" s="94">
        <f ca="1">IF(D646&lt;$B$1,VLOOKUP(D646,[1]DI!$A$4:$B$15000,2,FALSE),0)</f>
        <v>0.104</v>
      </c>
      <c r="F646" s="14">
        <f t="shared" ca="1" si="242"/>
        <v>1.0003926999999999</v>
      </c>
      <c r="G646" s="14">
        <f ca="1">(TRUNC(PRODUCT($F$12:$F645),16))</f>
        <v>1.3402928441194</v>
      </c>
      <c r="H646" s="14">
        <f t="shared" ca="1" si="243"/>
        <v>1.33085410193661</v>
      </c>
      <c r="I646" s="14">
        <f t="shared" ca="1" si="244"/>
        <v>1.00709224</v>
      </c>
      <c r="J646" s="13">
        <f t="shared" si="238"/>
        <v>4.4499999999999998E-2</v>
      </c>
      <c r="K646" s="33">
        <f t="shared" si="245"/>
        <v>45432</v>
      </c>
      <c r="L646" s="2">
        <f t="shared" si="246"/>
        <v>18</v>
      </c>
      <c r="M646" s="17">
        <f t="shared" si="247"/>
        <v>18</v>
      </c>
      <c r="N646" s="12">
        <f t="shared" si="248"/>
        <v>1.003114719</v>
      </c>
      <c r="O646" s="12">
        <f t="shared" ca="1" si="249"/>
        <v>1.0102290490000001</v>
      </c>
      <c r="P646" s="17">
        <f t="shared" si="250"/>
        <v>0</v>
      </c>
      <c r="Q646" s="14">
        <f t="shared" ca="1" si="251"/>
        <v>110473.7292</v>
      </c>
      <c r="R646" s="21">
        <f t="shared" si="236"/>
        <v>0</v>
      </c>
      <c r="S646" s="14">
        <f t="shared" si="252"/>
        <v>0</v>
      </c>
      <c r="T646" s="4" t="str">
        <f t="shared" si="253"/>
        <v>J=</v>
      </c>
      <c r="U646" s="33">
        <f t="shared" si="254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7"/>
        <v>45460</v>
      </c>
      <c r="B647" s="124">
        <f t="shared" ca="1" si="240"/>
        <v>10916644.2552</v>
      </c>
      <c r="C647" s="7">
        <f t="shared" si="241"/>
        <v>10800000</v>
      </c>
      <c r="D647" s="96">
        <f t="shared" si="239"/>
        <v>45457</v>
      </c>
      <c r="E647" s="94">
        <f ca="1">IF(D647&lt;$B$1,VLOOKUP(D647,[1]DI!$A$4:$B$15000,2,FALSE),0)</f>
        <v>0.104</v>
      </c>
      <c r="F647" s="14">
        <f t="shared" ca="1" si="242"/>
        <v>1.0003926999999999</v>
      </c>
      <c r="G647" s="14">
        <f ca="1">(TRUNC(PRODUCT($F$12:$F646),16))</f>
        <v>1.3408191771192901</v>
      </c>
      <c r="H647" s="14">
        <f t="shared" ca="1" si="243"/>
        <v>1.33085410193661</v>
      </c>
      <c r="I647" s="14">
        <f t="shared" ca="1" si="244"/>
        <v>1.00748773</v>
      </c>
      <c r="J647" s="13">
        <f t="shared" si="238"/>
        <v>4.4499999999999998E-2</v>
      </c>
      <c r="K647" s="33">
        <f t="shared" si="245"/>
        <v>45432</v>
      </c>
      <c r="L647" s="2">
        <f t="shared" si="246"/>
        <v>19</v>
      </c>
      <c r="M647" s="17">
        <f t="shared" si="247"/>
        <v>19</v>
      </c>
      <c r="N647" s="12">
        <f t="shared" si="248"/>
        <v>1.003288044</v>
      </c>
      <c r="O647" s="12">
        <f t="shared" ca="1" si="249"/>
        <v>1.0108003940000001</v>
      </c>
      <c r="P647" s="17">
        <f t="shared" si="250"/>
        <v>0</v>
      </c>
      <c r="Q647" s="14">
        <f t="shared" ca="1" si="251"/>
        <v>116644.2552</v>
      </c>
      <c r="R647" s="21">
        <f t="shared" si="236"/>
        <v>0</v>
      </c>
      <c r="S647" s="14">
        <f t="shared" si="252"/>
        <v>0</v>
      </c>
      <c r="T647" s="4" t="str">
        <f t="shared" si="253"/>
        <v>J=</v>
      </c>
      <c r="U647" s="33">
        <f t="shared" si="254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7"/>
        <v>45461</v>
      </c>
      <c r="B648" s="124">
        <f t="shared" ca="1" si="240"/>
        <v>10922818.194</v>
      </c>
      <c r="C648" s="7">
        <f t="shared" si="241"/>
        <v>10800000</v>
      </c>
      <c r="D648" s="96">
        <f t="shared" si="239"/>
        <v>45460</v>
      </c>
      <c r="E648" s="94">
        <f ca="1">IF(D648&lt;$B$1,VLOOKUP(D648,[1]DI!$A$4:$B$15000,2,FALSE),0)</f>
        <v>0.104</v>
      </c>
      <c r="F648" s="14">
        <f t="shared" ca="1" si="242"/>
        <v>1.0003926999999999</v>
      </c>
      <c r="G648" s="14">
        <f ca="1">(TRUNC(PRODUCT($F$12:$F647),16))</f>
        <v>1.3413457168101399</v>
      </c>
      <c r="H648" s="14">
        <f t="shared" ca="1" si="243"/>
        <v>1.33085410193661</v>
      </c>
      <c r="I648" s="14">
        <f t="shared" ca="1" si="244"/>
        <v>1.0078833700000001</v>
      </c>
      <c r="J648" s="13">
        <f t="shared" si="238"/>
        <v>4.4499999999999998E-2</v>
      </c>
      <c r="K648" s="33">
        <f t="shared" si="245"/>
        <v>45432</v>
      </c>
      <c r="L648" s="2">
        <f t="shared" si="246"/>
        <v>20</v>
      </c>
      <c r="M648" s="17">
        <f t="shared" si="247"/>
        <v>20</v>
      </c>
      <c r="N648" s="12">
        <f t="shared" si="248"/>
        <v>1.003461398</v>
      </c>
      <c r="O648" s="12">
        <f t="shared" ca="1" si="249"/>
        <v>1.011372055</v>
      </c>
      <c r="P648" s="17">
        <f t="shared" si="250"/>
        <v>0</v>
      </c>
      <c r="Q648" s="14">
        <f t="shared" ca="1" si="251"/>
        <v>122818.194</v>
      </c>
      <c r="R648" s="21">
        <f t="shared" si="236"/>
        <v>0</v>
      </c>
      <c r="S648" s="14">
        <f t="shared" si="252"/>
        <v>0</v>
      </c>
      <c r="T648" s="4" t="str">
        <f t="shared" si="253"/>
        <v>J=</v>
      </c>
      <c r="U648" s="33">
        <f t="shared" si="254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7"/>
        <v>45462</v>
      </c>
      <c r="B649" s="124">
        <f t="shared" ca="1" si="240"/>
        <v>10928995.68599999</v>
      </c>
      <c r="C649" s="7">
        <f t="shared" si="241"/>
        <v>10800000</v>
      </c>
      <c r="D649" s="96">
        <f t="shared" si="239"/>
        <v>45461</v>
      </c>
      <c r="E649" s="94">
        <f ca="1">IF(D649&lt;$B$1,VLOOKUP(D649,[1]DI!$A$4:$B$15000,2,FALSE),0)</f>
        <v>0.104</v>
      </c>
      <c r="F649" s="14">
        <f t="shared" ca="1" si="242"/>
        <v>1.0003926999999999</v>
      </c>
      <c r="G649" s="14">
        <f ca="1">(TRUNC(PRODUCT($F$12:$F648),16))</f>
        <v>1.34187246327313</v>
      </c>
      <c r="H649" s="14">
        <f t="shared" ca="1" si="243"/>
        <v>1.33085410193661</v>
      </c>
      <c r="I649" s="14">
        <f t="shared" ca="1" si="244"/>
        <v>1.00827917</v>
      </c>
      <c r="J649" s="13">
        <f t="shared" si="238"/>
        <v>4.4499999999999998E-2</v>
      </c>
      <c r="K649" s="33">
        <f t="shared" si="245"/>
        <v>45432</v>
      </c>
      <c r="L649" s="2">
        <f t="shared" si="246"/>
        <v>21</v>
      </c>
      <c r="M649" s="17">
        <f t="shared" si="247"/>
        <v>21</v>
      </c>
      <c r="N649" s="12">
        <f t="shared" si="248"/>
        <v>1.003634782</v>
      </c>
      <c r="O649" s="12">
        <f t="shared" ca="1" si="249"/>
        <v>1.0119440449999999</v>
      </c>
      <c r="P649" s="17">
        <f t="shared" si="250"/>
        <v>0</v>
      </c>
      <c r="Q649" s="14">
        <f t="shared" ca="1" si="251"/>
        <v>128995.68599999</v>
      </c>
      <c r="R649" s="21">
        <f t="shared" si="236"/>
        <v>0</v>
      </c>
      <c r="S649" s="14">
        <f t="shared" si="252"/>
        <v>0</v>
      </c>
      <c r="T649" s="4" t="str">
        <f t="shared" si="253"/>
        <v>J=</v>
      </c>
      <c r="U649" s="33">
        <f t="shared" si="254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7"/>
        <v>45463</v>
      </c>
      <c r="B650" s="124">
        <f t="shared" ca="1" si="240"/>
        <v>10935176.612400001</v>
      </c>
      <c r="C650" s="7">
        <f t="shared" si="241"/>
        <v>10800000</v>
      </c>
      <c r="D650" s="96">
        <f t="shared" si="239"/>
        <v>45462</v>
      </c>
      <c r="E650" s="94">
        <f ca="1">IF(D650&lt;$B$1,VLOOKUP(D650,[1]DI!$A$4:$B$15000,2,FALSE),0)</f>
        <v>0.104</v>
      </c>
      <c r="F650" s="14">
        <f t="shared" ca="1" si="242"/>
        <v>1.0003926999999999</v>
      </c>
      <c r="G650" s="14">
        <f ca="1">(TRUNC(PRODUCT($F$12:$F649),16))</f>
        <v>1.3423994165894599</v>
      </c>
      <c r="H650" s="14">
        <f t="shared" ca="1" si="243"/>
        <v>1.33085410193661</v>
      </c>
      <c r="I650" s="14">
        <f t="shared" ca="1" si="244"/>
        <v>1.0086751199999999</v>
      </c>
      <c r="J650" s="13">
        <f t="shared" si="238"/>
        <v>4.4499999999999998E-2</v>
      </c>
      <c r="K650" s="33">
        <f t="shared" si="245"/>
        <v>45432</v>
      </c>
      <c r="L650" s="2">
        <f t="shared" si="246"/>
        <v>22</v>
      </c>
      <c r="M650" s="17">
        <f t="shared" si="247"/>
        <v>22</v>
      </c>
      <c r="N650" s="12">
        <f t="shared" si="248"/>
        <v>1.003808196</v>
      </c>
      <c r="O650" s="12">
        <f t="shared" ca="1" si="249"/>
        <v>1.0125163530000001</v>
      </c>
      <c r="P650" s="17">
        <f t="shared" si="250"/>
        <v>31</v>
      </c>
      <c r="Q650" s="14">
        <f t="shared" ca="1" si="251"/>
        <v>135176.61240000001</v>
      </c>
      <c r="R650" s="21">
        <f t="shared" si="236"/>
        <v>0</v>
      </c>
      <c r="S650" s="14">
        <f t="shared" si="252"/>
        <v>0</v>
      </c>
      <c r="T650" s="4" t="str">
        <f t="shared" si="253"/>
        <v>J=</v>
      </c>
      <c r="U650" s="33">
        <f t="shared" si="254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7"/>
        <v>45464</v>
      </c>
      <c r="B651" s="124">
        <f t="shared" ca="1" si="240"/>
        <v>10806107.983200001</v>
      </c>
      <c r="C651" s="7">
        <f t="shared" si="241"/>
        <v>10800000</v>
      </c>
      <c r="D651" s="96">
        <f t="shared" si="239"/>
        <v>45463</v>
      </c>
      <c r="E651" s="94">
        <f ca="1">IF(D651&lt;$B$1,VLOOKUP(D651,[1]DI!$A$4:$B$15000,2,FALSE),0)</f>
        <v>0.104</v>
      </c>
      <c r="F651" s="14">
        <f t="shared" ca="1" si="242"/>
        <v>1.0003926999999999</v>
      </c>
      <c r="G651" s="14">
        <f ca="1">(TRUNC(PRODUCT($F$12:$F650),16))</f>
        <v>1.34292657684035</v>
      </c>
      <c r="H651" s="14">
        <f t="shared" ca="1" si="243"/>
        <v>1.3423994165894599</v>
      </c>
      <c r="I651" s="14">
        <f t="shared" ca="1" si="244"/>
        <v>1.0003926999999999</v>
      </c>
      <c r="J651" s="13">
        <f t="shared" si="238"/>
        <v>4.4499999999999998E-2</v>
      </c>
      <c r="K651" s="33">
        <f t="shared" si="245"/>
        <v>45463</v>
      </c>
      <c r="L651" s="2">
        <f t="shared" si="246"/>
        <v>1</v>
      </c>
      <c r="M651" s="17">
        <f t="shared" si="247"/>
        <v>1</v>
      </c>
      <c r="N651" s="12">
        <f t="shared" si="248"/>
        <v>1.000172786</v>
      </c>
      <c r="O651" s="12">
        <f t="shared" ca="1" si="249"/>
        <v>1.000565554</v>
      </c>
      <c r="P651" s="17">
        <f t="shared" si="250"/>
        <v>0</v>
      </c>
      <c r="Q651" s="14">
        <f t="shared" ca="1" si="251"/>
        <v>6107.9831999999997</v>
      </c>
      <c r="R651" s="21">
        <f t="shared" si="236"/>
        <v>0</v>
      </c>
      <c r="S651" s="14">
        <f t="shared" si="252"/>
        <v>0</v>
      </c>
      <c r="T651" s="4" t="str">
        <f t="shared" si="253"/>
        <v>J=</v>
      </c>
      <c r="U651" s="33">
        <f t="shared" si="254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7"/>
        <v>45467</v>
      </c>
      <c r="B652" s="124">
        <f t="shared" ca="1" si="240"/>
        <v>10812219.368399991</v>
      </c>
      <c r="C652" s="7">
        <f t="shared" si="241"/>
        <v>10800000</v>
      </c>
      <c r="D652" s="96">
        <f t="shared" si="239"/>
        <v>45464</v>
      </c>
      <c r="E652" s="94">
        <f ca="1">IF(D652&lt;$B$1,VLOOKUP(D652,[1]DI!$A$4:$B$15000,2,FALSE),0)</f>
        <v>0.104</v>
      </c>
      <c r="F652" s="14">
        <f t="shared" ca="1" si="242"/>
        <v>1.0003926999999999</v>
      </c>
      <c r="G652" s="14">
        <f ca="1">(TRUNC(PRODUCT($F$12:$F651),16))</f>
        <v>1.3434539441070801</v>
      </c>
      <c r="H652" s="14">
        <f t="shared" ca="1" si="243"/>
        <v>1.3423994165894599</v>
      </c>
      <c r="I652" s="14">
        <f t="shared" ca="1" si="244"/>
        <v>1.00078555</v>
      </c>
      <c r="J652" s="13">
        <f t="shared" si="238"/>
        <v>4.4499999999999998E-2</v>
      </c>
      <c r="K652" s="33">
        <f t="shared" si="245"/>
        <v>45463</v>
      </c>
      <c r="L652" s="2">
        <f t="shared" si="246"/>
        <v>2</v>
      </c>
      <c r="M652" s="17">
        <f t="shared" si="247"/>
        <v>2</v>
      </c>
      <c r="N652" s="12">
        <f t="shared" si="248"/>
        <v>1.0003456019999999</v>
      </c>
      <c r="O652" s="12">
        <f t="shared" ca="1" si="249"/>
        <v>1.0011314229999999</v>
      </c>
      <c r="P652" s="17">
        <f t="shared" si="250"/>
        <v>0</v>
      </c>
      <c r="Q652" s="14">
        <f t="shared" ca="1" si="251"/>
        <v>12219.36839999</v>
      </c>
      <c r="R652" s="21">
        <f t="shared" ref="R652:R715" si="255">IF($P652&gt;0,VLOOKUP($P652,$W$12:$AC$150,7),0)</f>
        <v>0</v>
      </c>
      <c r="S652" s="14">
        <f t="shared" si="252"/>
        <v>0</v>
      </c>
      <c r="T652" s="4" t="str">
        <f t="shared" si="253"/>
        <v>J=</v>
      </c>
      <c r="U652" s="33">
        <f t="shared" si="254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6">WORKDAY($A652,1,$W$166:$W$544)</f>
        <v>45468</v>
      </c>
      <c r="B653" s="124">
        <f t="shared" ca="1" si="240"/>
        <v>10818334.27439999</v>
      </c>
      <c r="C653" s="7">
        <f t="shared" si="241"/>
        <v>10800000</v>
      </c>
      <c r="D653" s="96">
        <f t="shared" si="239"/>
        <v>45467</v>
      </c>
      <c r="E653" s="94">
        <f ca="1">IF(D653&lt;$B$1,VLOOKUP(D653,[1]DI!$A$4:$B$15000,2,FALSE),0)</f>
        <v>0.104</v>
      </c>
      <c r="F653" s="14">
        <f t="shared" ca="1" si="242"/>
        <v>1.0003926999999999</v>
      </c>
      <c r="G653" s="14">
        <f ca="1">(TRUNC(PRODUCT($F$12:$F652),16))</f>
        <v>1.3439815184709301</v>
      </c>
      <c r="H653" s="14">
        <f t="shared" ca="1" si="243"/>
        <v>1.3423994165894599</v>
      </c>
      <c r="I653" s="14">
        <f t="shared" ca="1" si="244"/>
        <v>1.0011785600000001</v>
      </c>
      <c r="J653" s="13">
        <f t="shared" ref="J653:J716" si="257">J652</f>
        <v>4.4499999999999998E-2</v>
      </c>
      <c r="K653" s="33">
        <f t="shared" si="245"/>
        <v>45463</v>
      </c>
      <c r="L653" s="2">
        <f t="shared" si="246"/>
        <v>3</v>
      </c>
      <c r="M653" s="17">
        <f t="shared" si="247"/>
        <v>3</v>
      </c>
      <c r="N653" s="12">
        <f t="shared" si="248"/>
        <v>1.0005184469999999</v>
      </c>
      <c r="O653" s="12">
        <f t="shared" ca="1" si="249"/>
        <v>1.0016976179999999</v>
      </c>
      <c r="P653" s="17">
        <f t="shared" si="250"/>
        <v>0</v>
      </c>
      <c r="Q653" s="14">
        <f t="shared" ca="1" si="251"/>
        <v>18334.274399990001</v>
      </c>
      <c r="R653" s="21">
        <f t="shared" si="255"/>
        <v>0</v>
      </c>
      <c r="S653" s="14">
        <f t="shared" si="252"/>
        <v>0</v>
      </c>
      <c r="T653" s="4" t="str">
        <f t="shared" si="253"/>
        <v>J=</v>
      </c>
      <c r="U653" s="33">
        <f t="shared" si="254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6"/>
        <v>45469</v>
      </c>
      <c r="B654" s="124">
        <f t="shared" ca="1" si="240"/>
        <v>10824452.711999999</v>
      </c>
      <c r="C654" s="7">
        <f t="shared" si="241"/>
        <v>10800000</v>
      </c>
      <c r="D654" s="96">
        <f t="shared" si="239"/>
        <v>45468</v>
      </c>
      <c r="E654" s="94">
        <f ca="1">IF(D654&lt;$B$1,VLOOKUP(D654,[1]DI!$A$4:$B$15000,2,FALSE),0)</f>
        <v>0.104</v>
      </c>
      <c r="F654" s="14">
        <f t="shared" ca="1" si="242"/>
        <v>1.0003926999999999</v>
      </c>
      <c r="G654" s="14">
        <f ca="1">(TRUNC(PRODUCT($F$12:$F653),16))</f>
        <v>1.34450930001323</v>
      </c>
      <c r="H654" s="14">
        <f t="shared" ca="1" si="243"/>
        <v>1.3423994165894599</v>
      </c>
      <c r="I654" s="14">
        <f t="shared" ca="1" si="244"/>
        <v>1.00157173</v>
      </c>
      <c r="J654" s="13">
        <f t="shared" si="257"/>
        <v>4.4499999999999998E-2</v>
      </c>
      <c r="K654" s="33">
        <f t="shared" si="245"/>
        <v>45463</v>
      </c>
      <c r="L654" s="2">
        <f t="shared" si="246"/>
        <v>4</v>
      </c>
      <c r="M654" s="17">
        <f t="shared" si="247"/>
        <v>4</v>
      </c>
      <c r="N654" s="12">
        <f t="shared" si="248"/>
        <v>1.0006913230000001</v>
      </c>
      <c r="O654" s="12">
        <f t="shared" ca="1" si="249"/>
        <v>1.0022641400000001</v>
      </c>
      <c r="P654" s="17">
        <f t="shared" si="250"/>
        <v>0</v>
      </c>
      <c r="Q654" s="14">
        <f t="shared" ca="1" si="251"/>
        <v>24452.712</v>
      </c>
      <c r="R654" s="21">
        <f t="shared" si="255"/>
        <v>0</v>
      </c>
      <c r="S654" s="14">
        <f t="shared" si="252"/>
        <v>0</v>
      </c>
      <c r="T654" s="4" t="str">
        <f t="shared" si="253"/>
        <v>J=</v>
      </c>
      <c r="U654" s="33">
        <f t="shared" si="254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6"/>
        <v>45470</v>
      </c>
      <c r="B655" s="124">
        <f t="shared" ca="1" si="240"/>
        <v>10830574.432800001</v>
      </c>
      <c r="C655" s="7">
        <f t="shared" si="241"/>
        <v>10800000</v>
      </c>
      <c r="D655" s="96">
        <f t="shared" ref="D655:D718" si="258">WORKDAY($A655,-1,$W$160:$W$544)</f>
        <v>45469</v>
      </c>
      <c r="E655" s="94">
        <f ca="1">IF(D655&lt;$B$1,VLOOKUP(D655,[1]DI!$A$4:$B$15000,2,FALSE),0)</f>
        <v>0.104</v>
      </c>
      <c r="F655" s="14">
        <f t="shared" ca="1" si="242"/>
        <v>1.0003926999999999</v>
      </c>
      <c r="G655" s="14">
        <f ca="1">(TRUNC(PRODUCT($F$12:$F654),16))</f>
        <v>1.3450372888153499</v>
      </c>
      <c r="H655" s="14">
        <f t="shared" ca="1" si="243"/>
        <v>1.3423994165894599</v>
      </c>
      <c r="I655" s="14">
        <f t="shared" ca="1" si="244"/>
        <v>1.00196504</v>
      </c>
      <c r="J655" s="13">
        <f t="shared" si="257"/>
        <v>4.4499999999999998E-2</v>
      </c>
      <c r="K655" s="33">
        <f t="shared" si="245"/>
        <v>45463</v>
      </c>
      <c r="L655" s="2">
        <f t="shared" si="246"/>
        <v>5</v>
      </c>
      <c r="M655" s="17">
        <f t="shared" si="247"/>
        <v>5</v>
      </c>
      <c r="N655" s="12">
        <f t="shared" si="248"/>
        <v>1.000864228</v>
      </c>
      <c r="O655" s="12">
        <f t="shared" ca="1" si="249"/>
        <v>1.0028309660000001</v>
      </c>
      <c r="P655" s="17">
        <f t="shared" si="250"/>
        <v>0</v>
      </c>
      <c r="Q655" s="14">
        <f t="shared" ca="1" si="251"/>
        <v>30574.432799999999</v>
      </c>
      <c r="R655" s="21">
        <f t="shared" si="255"/>
        <v>0</v>
      </c>
      <c r="S655" s="14">
        <f t="shared" si="252"/>
        <v>0</v>
      </c>
      <c r="T655" s="4" t="str">
        <f t="shared" si="253"/>
        <v>J=</v>
      </c>
      <c r="U655" s="33">
        <f t="shared" si="254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6"/>
        <v>45471</v>
      </c>
      <c r="B656" s="124">
        <f t="shared" ca="1" si="240"/>
        <v>10836699.695999989</v>
      </c>
      <c r="C656" s="7">
        <f t="shared" si="241"/>
        <v>10800000</v>
      </c>
      <c r="D656" s="96">
        <f t="shared" si="258"/>
        <v>45470</v>
      </c>
      <c r="E656" s="94">
        <f ca="1">IF(D656&lt;$B$1,VLOOKUP(D656,[1]DI!$A$4:$B$15000,2,FALSE),0)</f>
        <v>0.104</v>
      </c>
      <c r="F656" s="14">
        <f t="shared" ca="1" si="242"/>
        <v>1.0003926999999999</v>
      </c>
      <c r="G656" s="14">
        <f ca="1">(TRUNC(PRODUCT($F$12:$F655),16))</f>
        <v>1.34556548495867</v>
      </c>
      <c r="H656" s="14">
        <f t="shared" ca="1" si="243"/>
        <v>1.3423994165894599</v>
      </c>
      <c r="I656" s="14">
        <f t="shared" ca="1" si="244"/>
        <v>1.0023585100000001</v>
      </c>
      <c r="J656" s="13">
        <f t="shared" si="257"/>
        <v>4.4499999999999998E-2</v>
      </c>
      <c r="K656" s="33">
        <f t="shared" si="245"/>
        <v>45463</v>
      </c>
      <c r="L656" s="2">
        <f t="shared" si="246"/>
        <v>6</v>
      </c>
      <c r="M656" s="17">
        <f t="shared" si="247"/>
        <v>6</v>
      </c>
      <c r="N656" s="12">
        <f t="shared" si="248"/>
        <v>1.001037164</v>
      </c>
      <c r="O656" s="12">
        <f t="shared" ca="1" si="249"/>
        <v>1.0033981199999999</v>
      </c>
      <c r="P656" s="17">
        <f t="shared" si="250"/>
        <v>0</v>
      </c>
      <c r="Q656" s="14">
        <f t="shared" ca="1" si="251"/>
        <v>36699.695999989999</v>
      </c>
      <c r="R656" s="21">
        <f t="shared" si="255"/>
        <v>0</v>
      </c>
      <c r="S656" s="14">
        <f t="shared" si="252"/>
        <v>0</v>
      </c>
      <c r="T656" s="4" t="str">
        <f t="shared" si="253"/>
        <v>J=</v>
      </c>
      <c r="U656" s="33">
        <f t="shared" si="254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6"/>
        <v>45474</v>
      </c>
      <c r="B657" s="124">
        <f t="shared" ca="1" si="240"/>
        <v>10842828.4692</v>
      </c>
      <c r="C657" s="7">
        <f t="shared" si="241"/>
        <v>10800000</v>
      </c>
      <c r="D657" s="96">
        <f t="shared" si="258"/>
        <v>45471</v>
      </c>
      <c r="E657" s="94">
        <f ca="1">IF(D657&lt;$B$1,VLOOKUP(D657,[1]DI!$A$4:$B$15000,2,FALSE),0)</f>
        <v>0.104</v>
      </c>
      <c r="F657" s="14">
        <f t="shared" ca="1" si="242"/>
        <v>1.0003926999999999</v>
      </c>
      <c r="G657" s="14">
        <f ca="1">(TRUNC(PRODUCT($F$12:$F656),16))</f>
        <v>1.3460938885246101</v>
      </c>
      <c r="H657" s="14">
        <f t="shared" ca="1" si="243"/>
        <v>1.3423994165894599</v>
      </c>
      <c r="I657" s="14">
        <f t="shared" ca="1" si="244"/>
        <v>1.0027521399999999</v>
      </c>
      <c r="J657" s="13">
        <f t="shared" si="257"/>
        <v>4.4499999999999998E-2</v>
      </c>
      <c r="K657" s="33">
        <f t="shared" si="245"/>
        <v>45463</v>
      </c>
      <c r="L657" s="2">
        <f t="shared" si="246"/>
        <v>7</v>
      </c>
      <c r="M657" s="17">
        <f t="shared" si="247"/>
        <v>7</v>
      </c>
      <c r="N657" s="12">
        <f t="shared" si="248"/>
        <v>1.0012101289999999</v>
      </c>
      <c r="O657" s="12">
        <f t="shared" ca="1" si="249"/>
        <v>1.003965599</v>
      </c>
      <c r="P657" s="17">
        <f t="shared" si="250"/>
        <v>0</v>
      </c>
      <c r="Q657" s="14">
        <f t="shared" ca="1" si="251"/>
        <v>42828.4692</v>
      </c>
      <c r="R657" s="21">
        <f t="shared" si="255"/>
        <v>0</v>
      </c>
      <c r="S657" s="14">
        <f t="shared" si="252"/>
        <v>0</v>
      </c>
      <c r="T657" s="4" t="str">
        <f t="shared" si="253"/>
        <v>J=</v>
      </c>
      <c r="U657" s="33">
        <f t="shared" si="254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6"/>
        <v>45475</v>
      </c>
      <c r="B658" s="124">
        <f t="shared" ca="1" si="240"/>
        <v>10848960.66599999</v>
      </c>
      <c r="C658" s="7">
        <f t="shared" si="241"/>
        <v>10800000</v>
      </c>
      <c r="D658" s="96">
        <f t="shared" si="258"/>
        <v>45474</v>
      </c>
      <c r="E658" s="94">
        <f ca="1">IF(D658&lt;$B$1,VLOOKUP(D658,[1]DI!$A$4:$B$15000,2,FALSE),0)</f>
        <v>0.104</v>
      </c>
      <c r="F658" s="14">
        <f t="shared" ca="1" si="242"/>
        <v>1.0003926999999999</v>
      </c>
      <c r="G658" s="14">
        <f ca="1">(TRUNC(PRODUCT($F$12:$F657),16))</f>
        <v>1.3466224995946301</v>
      </c>
      <c r="H658" s="14">
        <f t="shared" ca="1" si="243"/>
        <v>1.3423994165894599</v>
      </c>
      <c r="I658" s="14">
        <f t="shared" ca="1" si="244"/>
        <v>1.0031459199999999</v>
      </c>
      <c r="J658" s="13">
        <f t="shared" si="257"/>
        <v>4.4499999999999998E-2</v>
      </c>
      <c r="K658" s="33">
        <f t="shared" si="245"/>
        <v>45463</v>
      </c>
      <c r="L658" s="2">
        <f t="shared" si="246"/>
        <v>8</v>
      </c>
      <c r="M658" s="17">
        <f t="shared" si="247"/>
        <v>8</v>
      </c>
      <c r="N658" s="12">
        <f t="shared" si="248"/>
        <v>1.001383124</v>
      </c>
      <c r="O658" s="12">
        <f t="shared" ca="1" si="249"/>
        <v>1.0045333949999999</v>
      </c>
      <c r="P658" s="17">
        <f t="shared" si="250"/>
        <v>0</v>
      </c>
      <c r="Q658" s="14">
        <f t="shared" ca="1" si="251"/>
        <v>48960.66599999</v>
      </c>
      <c r="R658" s="21">
        <f t="shared" si="255"/>
        <v>0</v>
      </c>
      <c r="S658" s="14">
        <f t="shared" si="252"/>
        <v>0</v>
      </c>
      <c r="T658" s="4" t="str">
        <f t="shared" si="253"/>
        <v>J=</v>
      </c>
      <c r="U658" s="33">
        <f t="shared" si="254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6"/>
        <v>45476</v>
      </c>
      <c r="B659" s="124">
        <f t="shared" ca="1" si="240"/>
        <v>10855096.394400001</v>
      </c>
      <c r="C659" s="7">
        <f t="shared" si="241"/>
        <v>10800000</v>
      </c>
      <c r="D659" s="96">
        <f t="shared" si="258"/>
        <v>45475</v>
      </c>
      <c r="E659" s="94">
        <f ca="1">IF(D659&lt;$B$1,VLOOKUP(D659,[1]DI!$A$4:$B$15000,2,FALSE),0)</f>
        <v>0.104</v>
      </c>
      <c r="F659" s="14">
        <f t="shared" ca="1" si="242"/>
        <v>1.0003926999999999</v>
      </c>
      <c r="G659" s="14">
        <f ca="1">(TRUNC(PRODUCT($F$12:$F658),16))</f>
        <v>1.3471513182502199</v>
      </c>
      <c r="H659" s="14">
        <f t="shared" ca="1" si="243"/>
        <v>1.3423994165894599</v>
      </c>
      <c r="I659" s="14">
        <f t="shared" ca="1" si="244"/>
        <v>1.0035398600000001</v>
      </c>
      <c r="J659" s="13">
        <f t="shared" si="257"/>
        <v>4.4499999999999998E-2</v>
      </c>
      <c r="K659" s="33">
        <f t="shared" si="245"/>
        <v>45463</v>
      </c>
      <c r="L659" s="2">
        <f t="shared" si="246"/>
        <v>9</v>
      </c>
      <c r="M659" s="17">
        <f t="shared" si="247"/>
        <v>9</v>
      </c>
      <c r="N659" s="12">
        <f t="shared" si="248"/>
        <v>1.001556149</v>
      </c>
      <c r="O659" s="12">
        <f t="shared" ca="1" si="249"/>
        <v>1.005101518</v>
      </c>
      <c r="P659" s="17">
        <f t="shared" si="250"/>
        <v>0</v>
      </c>
      <c r="Q659" s="14">
        <f t="shared" ca="1" si="251"/>
        <v>55096.394399999997</v>
      </c>
      <c r="R659" s="21">
        <f t="shared" si="255"/>
        <v>0</v>
      </c>
      <c r="S659" s="14">
        <f t="shared" si="252"/>
        <v>0</v>
      </c>
      <c r="T659" s="4" t="str">
        <f t="shared" si="253"/>
        <v>J=</v>
      </c>
      <c r="U659" s="33">
        <f t="shared" si="254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6"/>
        <v>45477</v>
      </c>
      <c r="B660" s="124">
        <f t="shared" ca="1" si="240"/>
        <v>10861235.535599999</v>
      </c>
      <c r="C660" s="7">
        <f t="shared" si="241"/>
        <v>10800000</v>
      </c>
      <c r="D660" s="96">
        <f t="shared" si="258"/>
        <v>45476</v>
      </c>
      <c r="E660" s="94">
        <f ca="1">IF(D660&lt;$B$1,VLOOKUP(D660,[1]DI!$A$4:$B$15000,2,FALSE),0)</f>
        <v>0.104</v>
      </c>
      <c r="F660" s="14">
        <f t="shared" ca="1" si="242"/>
        <v>1.0003926999999999</v>
      </c>
      <c r="G660" s="14">
        <f ca="1">(TRUNC(PRODUCT($F$12:$F659),16))</f>
        <v>1.3476803445729</v>
      </c>
      <c r="H660" s="14">
        <f t="shared" ca="1" si="243"/>
        <v>1.3423994165894599</v>
      </c>
      <c r="I660" s="14">
        <f t="shared" ca="1" si="244"/>
        <v>1.00393395</v>
      </c>
      <c r="J660" s="13">
        <f t="shared" si="257"/>
        <v>4.4499999999999998E-2</v>
      </c>
      <c r="K660" s="33">
        <f t="shared" si="245"/>
        <v>45463</v>
      </c>
      <c r="L660" s="2">
        <f t="shared" si="246"/>
        <v>10</v>
      </c>
      <c r="M660" s="17">
        <f t="shared" si="247"/>
        <v>10</v>
      </c>
      <c r="N660" s="12">
        <f t="shared" si="248"/>
        <v>1.0017292040000001</v>
      </c>
      <c r="O660" s="12">
        <f t="shared" ca="1" si="249"/>
        <v>1.0056699570000001</v>
      </c>
      <c r="P660" s="17">
        <f t="shared" si="250"/>
        <v>0</v>
      </c>
      <c r="Q660" s="14">
        <f t="shared" ca="1" si="251"/>
        <v>61235.535600000003</v>
      </c>
      <c r="R660" s="21">
        <f t="shared" si="255"/>
        <v>0</v>
      </c>
      <c r="S660" s="14">
        <f t="shared" si="252"/>
        <v>0</v>
      </c>
      <c r="T660" s="4" t="str">
        <f t="shared" si="253"/>
        <v>J=</v>
      </c>
      <c r="U660" s="33">
        <f t="shared" si="254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6"/>
        <v>45478</v>
      </c>
      <c r="B661" s="124">
        <f t="shared" ca="1" si="240"/>
        <v>10867378.078799989</v>
      </c>
      <c r="C661" s="7">
        <f t="shared" si="241"/>
        <v>10800000</v>
      </c>
      <c r="D661" s="96">
        <f t="shared" si="258"/>
        <v>45477</v>
      </c>
      <c r="E661" s="94">
        <f ca="1">IF(D661&lt;$B$1,VLOOKUP(D661,[1]DI!$A$4:$B$15000,2,FALSE),0)</f>
        <v>0.104</v>
      </c>
      <c r="F661" s="14">
        <f t="shared" ca="1" si="242"/>
        <v>1.0003926999999999</v>
      </c>
      <c r="G661" s="14">
        <f ca="1">(TRUNC(PRODUCT($F$12:$F660),16))</f>
        <v>1.3482095786442101</v>
      </c>
      <c r="H661" s="14">
        <f t="shared" ca="1" si="243"/>
        <v>1.3423994165894599</v>
      </c>
      <c r="I661" s="14">
        <f t="shared" ca="1" si="244"/>
        <v>1.0043281900000001</v>
      </c>
      <c r="J661" s="13">
        <f t="shared" si="257"/>
        <v>4.4499999999999998E-2</v>
      </c>
      <c r="K661" s="33">
        <f t="shared" si="245"/>
        <v>45463</v>
      </c>
      <c r="L661" s="2">
        <f t="shared" si="246"/>
        <v>11</v>
      </c>
      <c r="M661" s="17">
        <f t="shared" si="247"/>
        <v>11</v>
      </c>
      <c r="N661" s="12">
        <f t="shared" si="248"/>
        <v>1.0019022879999999</v>
      </c>
      <c r="O661" s="12">
        <f t="shared" ca="1" si="249"/>
        <v>1.006238711</v>
      </c>
      <c r="P661" s="17">
        <f t="shared" si="250"/>
        <v>0</v>
      </c>
      <c r="Q661" s="14">
        <f t="shared" ca="1" si="251"/>
        <v>67378.078799990006</v>
      </c>
      <c r="R661" s="21">
        <f t="shared" si="255"/>
        <v>0</v>
      </c>
      <c r="S661" s="14">
        <f t="shared" si="252"/>
        <v>0</v>
      </c>
      <c r="T661" s="4" t="str">
        <f t="shared" si="253"/>
        <v>J=</v>
      </c>
      <c r="U661" s="33">
        <f t="shared" si="254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6"/>
        <v>45481</v>
      </c>
      <c r="B662" s="124">
        <f t="shared" ca="1" si="240"/>
        <v>10873524.175199989</v>
      </c>
      <c r="C662" s="7">
        <f t="shared" si="241"/>
        <v>10800000</v>
      </c>
      <c r="D662" s="96">
        <f t="shared" si="258"/>
        <v>45478</v>
      </c>
      <c r="E662" s="94">
        <f ca="1">IF(D662&lt;$B$1,VLOOKUP(D662,[1]DI!$A$4:$B$15000,2,FALSE),0)</f>
        <v>0.104</v>
      </c>
      <c r="F662" s="14">
        <f t="shared" ca="1" si="242"/>
        <v>1.0003926999999999</v>
      </c>
      <c r="G662" s="14">
        <f ca="1">(TRUNC(PRODUCT($F$12:$F661),16))</f>
        <v>1.3487390205457499</v>
      </c>
      <c r="H662" s="14">
        <f t="shared" ca="1" si="243"/>
        <v>1.3423994165894599</v>
      </c>
      <c r="I662" s="14">
        <f t="shared" ca="1" si="244"/>
        <v>1.0047225900000001</v>
      </c>
      <c r="J662" s="13">
        <f t="shared" si="257"/>
        <v>4.4499999999999998E-2</v>
      </c>
      <c r="K662" s="33">
        <f t="shared" si="245"/>
        <v>45463</v>
      </c>
      <c r="L662" s="2">
        <f t="shared" si="246"/>
        <v>12</v>
      </c>
      <c r="M662" s="17">
        <f t="shared" si="247"/>
        <v>12</v>
      </c>
      <c r="N662" s="12">
        <f t="shared" si="248"/>
        <v>1.0020754030000001</v>
      </c>
      <c r="O662" s="12">
        <f t="shared" ca="1" si="249"/>
        <v>1.006807794</v>
      </c>
      <c r="P662" s="17">
        <f t="shared" si="250"/>
        <v>0</v>
      </c>
      <c r="Q662" s="14">
        <f t="shared" ca="1" si="251"/>
        <v>73524.175199990001</v>
      </c>
      <c r="R662" s="21">
        <f t="shared" si="255"/>
        <v>0</v>
      </c>
      <c r="S662" s="14">
        <f t="shared" si="252"/>
        <v>0</v>
      </c>
      <c r="T662" s="4" t="str">
        <f t="shared" si="253"/>
        <v>J=</v>
      </c>
      <c r="U662" s="33">
        <f t="shared" si="254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6"/>
        <v>45482</v>
      </c>
      <c r="B663" s="124">
        <f t="shared" ca="1" si="240"/>
        <v>10879673.80319999</v>
      </c>
      <c r="C663" s="7">
        <f t="shared" si="241"/>
        <v>10800000</v>
      </c>
      <c r="D663" s="96">
        <f t="shared" si="258"/>
        <v>45481</v>
      </c>
      <c r="E663" s="94">
        <f ca="1">IF(D663&lt;$B$1,VLOOKUP(D663,[1]DI!$A$4:$B$15000,2,FALSE),0)</f>
        <v>0.104</v>
      </c>
      <c r="F663" s="14">
        <f t="shared" ca="1" si="242"/>
        <v>1.0003926999999999</v>
      </c>
      <c r="G663" s="14">
        <f ca="1">(TRUNC(PRODUCT($F$12:$F662),16))</f>
        <v>1.3492686703591199</v>
      </c>
      <c r="H663" s="14">
        <f t="shared" ca="1" si="243"/>
        <v>1.3423994165894599</v>
      </c>
      <c r="I663" s="14">
        <f t="shared" ca="1" si="244"/>
        <v>1.00511715</v>
      </c>
      <c r="J663" s="13">
        <f t="shared" si="257"/>
        <v>4.4499999999999998E-2</v>
      </c>
      <c r="K663" s="33">
        <f t="shared" si="245"/>
        <v>45463</v>
      </c>
      <c r="L663" s="2">
        <f t="shared" si="246"/>
        <v>13</v>
      </c>
      <c r="M663" s="17">
        <f t="shared" si="247"/>
        <v>13</v>
      </c>
      <c r="N663" s="12">
        <f t="shared" si="248"/>
        <v>1.0022485480000001</v>
      </c>
      <c r="O663" s="12">
        <f t="shared" ca="1" si="249"/>
        <v>1.007377204</v>
      </c>
      <c r="P663" s="17">
        <f t="shared" si="250"/>
        <v>0</v>
      </c>
      <c r="Q663" s="14">
        <f t="shared" ca="1" si="251"/>
        <v>79673.803199989998</v>
      </c>
      <c r="R663" s="21">
        <f t="shared" si="255"/>
        <v>0</v>
      </c>
      <c r="S663" s="14">
        <f t="shared" si="252"/>
        <v>0</v>
      </c>
      <c r="T663" s="4" t="str">
        <f t="shared" si="253"/>
        <v>J=</v>
      </c>
      <c r="U663" s="33">
        <f t="shared" si="254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6"/>
        <v>45483</v>
      </c>
      <c r="B664" s="124">
        <f t="shared" ca="1" si="240"/>
        <v>10885826.843999989</v>
      </c>
      <c r="C664" s="7">
        <f t="shared" si="241"/>
        <v>10800000</v>
      </c>
      <c r="D664" s="96">
        <f t="shared" si="258"/>
        <v>45482</v>
      </c>
      <c r="E664" s="94">
        <f ca="1">IF(D664&lt;$B$1,VLOOKUP(D664,[1]DI!$A$4:$B$15000,2,FALSE),0)</f>
        <v>0.104</v>
      </c>
      <c r="F664" s="14">
        <f t="shared" ca="1" si="242"/>
        <v>1.0003926999999999</v>
      </c>
      <c r="G664" s="14">
        <f ca="1">(TRUNC(PRODUCT($F$12:$F663),16))</f>
        <v>1.3497985281659699</v>
      </c>
      <c r="H664" s="14">
        <f t="shared" ca="1" si="243"/>
        <v>1.3423994165894599</v>
      </c>
      <c r="I664" s="14">
        <f t="shared" ca="1" si="244"/>
        <v>1.0055118599999999</v>
      </c>
      <c r="J664" s="13">
        <f t="shared" si="257"/>
        <v>4.4499999999999998E-2</v>
      </c>
      <c r="K664" s="33">
        <f t="shared" si="245"/>
        <v>45463</v>
      </c>
      <c r="L664" s="2">
        <f t="shared" si="246"/>
        <v>14</v>
      </c>
      <c r="M664" s="17">
        <f t="shared" si="247"/>
        <v>14</v>
      </c>
      <c r="N664" s="12">
        <f t="shared" si="248"/>
        <v>1.002421722</v>
      </c>
      <c r="O664" s="12">
        <f t="shared" ca="1" si="249"/>
        <v>1.0079469299999999</v>
      </c>
      <c r="P664" s="17">
        <f t="shared" si="250"/>
        <v>0</v>
      </c>
      <c r="Q664" s="14">
        <f t="shared" ca="1" si="251"/>
        <v>85826.84399999</v>
      </c>
      <c r="R664" s="21">
        <f t="shared" si="255"/>
        <v>0</v>
      </c>
      <c r="S664" s="14">
        <f t="shared" si="252"/>
        <v>0</v>
      </c>
      <c r="T664" s="4" t="str">
        <f t="shared" si="253"/>
        <v>J=</v>
      </c>
      <c r="U664" s="33">
        <f t="shared" si="254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6"/>
        <v>45484</v>
      </c>
      <c r="B665" s="124">
        <f t="shared" ca="1" si="240"/>
        <v>10891983.33</v>
      </c>
      <c r="C665" s="7">
        <f t="shared" si="241"/>
        <v>10800000</v>
      </c>
      <c r="D665" s="96">
        <f t="shared" si="258"/>
        <v>45483</v>
      </c>
      <c r="E665" s="94">
        <f ca="1">IF(D665&lt;$B$1,VLOOKUP(D665,[1]DI!$A$4:$B$15000,2,FALSE),0)</f>
        <v>0.104</v>
      </c>
      <c r="F665" s="14">
        <f t="shared" ca="1" si="242"/>
        <v>1.0003926999999999</v>
      </c>
      <c r="G665" s="14">
        <f ca="1">(TRUNC(PRODUCT($F$12:$F664),16))</f>
        <v>1.3503285940479799</v>
      </c>
      <c r="H665" s="14">
        <f t="shared" ca="1" si="243"/>
        <v>1.3423994165894599</v>
      </c>
      <c r="I665" s="14">
        <f t="shared" ca="1" si="244"/>
        <v>1.00590672</v>
      </c>
      <c r="J665" s="13">
        <f t="shared" si="257"/>
        <v>4.4499999999999998E-2</v>
      </c>
      <c r="K665" s="33">
        <f t="shared" si="245"/>
        <v>45463</v>
      </c>
      <c r="L665" s="2">
        <f t="shared" si="246"/>
        <v>15</v>
      </c>
      <c r="M665" s="17">
        <f t="shared" si="247"/>
        <v>15</v>
      </c>
      <c r="N665" s="12">
        <f t="shared" si="248"/>
        <v>1.0025949270000001</v>
      </c>
      <c r="O665" s="12">
        <f t="shared" ca="1" si="249"/>
        <v>1.008516975</v>
      </c>
      <c r="P665" s="17">
        <f t="shared" si="250"/>
        <v>0</v>
      </c>
      <c r="Q665" s="14">
        <f t="shared" ca="1" si="251"/>
        <v>91983.33</v>
      </c>
      <c r="R665" s="21">
        <f t="shared" si="255"/>
        <v>0</v>
      </c>
      <c r="S665" s="14">
        <f t="shared" si="252"/>
        <v>0</v>
      </c>
      <c r="T665" s="4" t="str">
        <f t="shared" si="253"/>
        <v>J=</v>
      </c>
      <c r="U665" s="33">
        <f t="shared" si="254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6"/>
        <v>45485</v>
      </c>
      <c r="B666" s="124">
        <f t="shared" ca="1" si="240"/>
        <v>10898143.32599999</v>
      </c>
      <c r="C666" s="7">
        <f t="shared" si="241"/>
        <v>10800000</v>
      </c>
      <c r="D666" s="96">
        <f t="shared" si="258"/>
        <v>45484</v>
      </c>
      <c r="E666" s="94">
        <f ca="1">IF(D666&lt;$B$1,VLOOKUP(D666,[1]DI!$A$4:$B$15000,2,FALSE),0)</f>
        <v>0.104</v>
      </c>
      <c r="F666" s="14">
        <f t="shared" ca="1" si="242"/>
        <v>1.0003926999999999</v>
      </c>
      <c r="G666" s="14">
        <f ca="1">(TRUNC(PRODUCT($F$12:$F665),16))</f>
        <v>1.3508588680868601</v>
      </c>
      <c r="H666" s="14">
        <f t="shared" ca="1" si="243"/>
        <v>1.3423994165894599</v>
      </c>
      <c r="I666" s="14">
        <f t="shared" ca="1" si="244"/>
        <v>1.0063017400000001</v>
      </c>
      <c r="J666" s="13">
        <f t="shared" si="257"/>
        <v>4.4499999999999998E-2</v>
      </c>
      <c r="K666" s="33">
        <f t="shared" si="245"/>
        <v>45463</v>
      </c>
      <c r="L666" s="2">
        <f t="shared" si="246"/>
        <v>16</v>
      </c>
      <c r="M666" s="17">
        <f t="shared" si="247"/>
        <v>16</v>
      </c>
      <c r="N666" s="12">
        <f t="shared" si="248"/>
        <v>1.0027681610000001</v>
      </c>
      <c r="O666" s="12">
        <f t="shared" ca="1" si="249"/>
        <v>1.009087345</v>
      </c>
      <c r="P666" s="17">
        <f t="shared" si="250"/>
        <v>0</v>
      </c>
      <c r="Q666" s="14">
        <f t="shared" ca="1" si="251"/>
        <v>98143.325999990004</v>
      </c>
      <c r="R666" s="21">
        <f t="shared" si="255"/>
        <v>0</v>
      </c>
      <c r="S666" s="14">
        <f t="shared" si="252"/>
        <v>0</v>
      </c>
      <c r="T666" s="4" t="str">
        <f t="shared" si="253"/>
        <v>J=</v>
      </c>
      <c r="U666" s="33">
        <f t="shared" si="254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6"/>
        <v>45488</v>
      </c>
      <c r="B667" s="124">
        <f t="shared" ca="1" si="240"/>
        <v>10904306.7564</v>
      </c>
      <c r="C667" s="7">
        <f t="shared" si="241"/>
        <v>10800000</v>
      </c>
      <c r="D667" s="96">
        <f t="shared" si="258"/>
        <v>45485</v>
      </c>
      <c r="E667" s="94">
        <f ca="1">IF(D667&lt;$B$1,VLOOKUP(D667,[1]DI!$A$4:$B$15000,2,FALSE),0)</f>
        <v>0.104</v>
      </c>
      <c r="F667" s="14">
        <f t="shared" ca="1" si="242"/>
        <v>1.0003926999999999</v>
      </c>
      <c r="G667" s="14">
        <f ca="1">(TRUNC(PRODUCT($F$12:$F666),16))</f>
        <v>1.3513893503643599</v>
      </c>
      <c r="H667" s="14">
        <f t="shared" ca="1" si="243"/>
        <v>1.3423994165894599</v>
      </c>
      <c r="I667" s="14">
        <f t="shared" ca="1" si="244"/>
        <v>1.0066969100000001</v>
      </c>
      <c r="J667" s="13">
        <f t="shared" si="257"/>
        <v>4.4499999999999998E-2</v>
      </c>
      <c r="K667" s="33">
        <f t="shared" si="245"/>
        <v>45463</v>
      </c>
      <c r="L667" s="2">
        <f t="shared" si="246"/>
        <v>17</v>
      </c>
      <c r="M667" s="17">
        <f t="shared" si="247"/>
        <v>17</v>
      </c>
      <c r="N667" s="12">
        <f t="shared" si="248"/>
        <v>1.0029414249999999</v>
      </c>
      <c r="O667" s="12">
        <f t="shared" ca="1" si="249"/>
        <v>1.009658033</v>
      </c>
      <c r="P667" s="17">
        <f t="shared" si="250"/>
        <v>0</v>
      </c>
      <c r="Q667" s="14">
        <f t="shared" ca="1" si="251"/>
        <v>104306.7564</v>
      </c>
      <c r="R667" s="21">
        <f t="shared" si="255"/>
        <v>0</v>
      </c>
      <c r="S667" s="14">
        <f t="shared" si="252"/>
        <v>0</v>
      </c>
      <c r="T667" s="4" t="str">
        <f t="shared" si="253"/>
        <v>J=</v>
      </c>
      <c r="U667" s="33">
        <f t="shared" si="254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6"/>
        <v>45489</v>
      </c>
      <c r="B668" s="124">
        <f t="shared" ca="1" si="240"/>
        <v>10910473.7292</v>
      </c>
      <c r="C668" s="7">
        <f t="shared" si="241"/>
        <v>10800000</v>
      </c>
      <c r="D668" s="96">
        <f t="shared" si="258"/>
        <v>45488</v>
      </c>
      <c r="E668" s="94">
        <f ca="1">IF(D668&lt;$B$1,VLOOKUP(D668,[1]DI!$A$4:$B$15000,2,FALSE),0)</f>
        <v>0.104</v>
      </c>
      <c r="F668" s="14">
        <f t="shared" ca="1" si="242"/>
        <v>1.0003926999999999</v>
      </c>
      <c r="G668" s="14">
        <f ca="1">(TRUNC(PRODUCT($F$12:$F667),16))</f>
        <v>1.3519200409622401</v>
      </c>
      <c r="H668" s="14">
        <f t="shared" ca="1" si="243"/>
        <v>1.3423994165894599</v>
      </c>
      <c r="I668" s="14">
        <f t="shared" ca="1" si="244"/>
        <v>1.00709224</v>
      </c>
      <c r="J668" s="13">
        <f t="shared" si="257"/>
        <v>4.4499999999999998E-2</v>
      </c>
      <c r="K668" s="33">
        <f t="shared" si="245"/>
        <v>45463</v>
      </c>
      <c r="L668" s="2">
        <f t="shared" si="246"/>
        <v>18</v>
      </c>
      <c r="M668" s="17">
        <f t="shared" si="247"/>
        <v>18</v>
      </c>
      <c r="N668" s="12">
        <f t="shared" si="248"/>
        <v>1.003114719</v>
      </c>
      <c r="O668" s="12">
        <f t="shared" ca="1" si="249"/>
        <v>1.0102290490000001</v>
      </c>
      <c r="P668" s="17">
        <f t="shared" si="250"/>
        <v>0</v>
      </c>
      <c r="Q668" s="14">
        <f t="shared" ca="1" si="251"/>
        <v>110473.7292</v>
      </c>
      <c r="R668" s="21">
        <f t="shared" si="255"/>
        <v>0</v>
      </c>
      <c r="S668" s="14">
        <f t="shared" si="252"/>
        <v>0</v>
      </c>
      <c r="T668" s="4" t="str">
        <f t="shared" si="253"/>
        <v>J=</v>
      </c>
      <c r="U668" s="33">
        <f t="shared" si="254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6"/>
        <v>45490</v>
      </c>
      <c r="B669" s="124">
        <f t="shared" ca="1" si="240"/>
        <v>10916644.2552</v>
      </c>
      <c r="C669" s="7">
        <f t="shared" si="241"/>
        <v>10800000</v>
      </c>
      <c r="D669" s="96">
        <f t="shared" si="258"/>
        <v>45489</v>
      </c>
      <c r="E669" s="94">
        <f ca="1">IF(D669&lt;$B$1,VLOOKUP(D669,[1]DI!$A$4:$B$15000,2,FALSE),0)</f>
        <v>0.104</v>
      </c>
      <c r="F669" s="14">
        <f t="shared" ca="1" si="242"/>
        <v>1.0003926999999999</v>
      </c>
      <c r="G669" s="14">
        <f ca="1">(TRUNC(PRODUCT($F$12:$F668),16))</f>
        <v>1.3524509399623299</v>
      </c>
      <c r="H669" s="14">
        <f t="shared" ca="1" si="243"/>
        <v>1.3423994165894599</v>
      </c>
      <c r="I669" s="14">
        <f t="shared" ca="1" si="244"/>
        <v>1.00748773</v>
      </c>
      <c r="J669" s="13">
        <f t="shared" si="257"/>
        <v>4.4499999999999998E-2</v>
      </c>
      <c r="K669" s="33">
        <f t="shared" si="245"/>
        <v>45463</v>
      </c>
      <c r="L669" s="2">
        <f t="shared" si="246"/>
        <v>19</v>
      </c>
      <c r="M669" s="17">
        <f t="shared" si="247"/>
        <v>19</v>
      </c>
      <c r="N669" s="12">
        <f t="shared" si="248"/>
        <v>1.003288044</v>
      </c>
      <c r="O669" s="12">
        <f t="shared" ca="1" si="249"/>
        <v>1.0108003940000001</v>
      </c>
      <c r="P669" s="17">
        <f t="shared" si="250"/>
        <v>0</v>
      </c>
      <c r="Q669" s="14">
        <f t="shared" ca="1" si="251"/>
        <v>116644.2552</v>
      </c>
      <c r="R669" s="21">
        <f t="shared" si="255"/>
        <v>0</v>
      </c>
      <c r="S669" s="14">
        <f t="shared" si="252"/>
        <v>0</v>
      </c>
      <c r="T669" s="4" t="str">
        <f t="shared" si="253"/>
        <v>J=</v>
      </c>
      <c r="U669" s="33">
        <f t="shared" si="254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6"/>
        <v>45491</v>
      </c>
      <c r="B670" s="124">
        <f t="shared" ca="1" si="240"/>
        <v>10922818.194</v>
      </c>
      <c r="C670" s="7">
        <f t="shared" si="241"/>
        <v>10800000</v>
      </c>
      <c r="D670" s="96">
        <f t="shared" si="258"/>
        <v>45490</v>
      </c>
      <c r="E670" s="94">
        <f ca="1">IF(D670&lt;$B$1,VLOOKUP(D670,[1]DI!$A$4:$B$15000,2,FALSE),0)</f>
        <v>0.104</v>
      </c>
      <c r="F670" s="14">
        <f t="shared" ca="1" si="242"/>
        <v>1.0003926999999999</v>
      </c>
      <c r="G670" s="14">
        <f ca="1">(TRUNC(PRODUCT($F$12:$F669),16))</f>
        <v>1.35298204744645</v>
      </c>
      <c r="H670" s="14">
        <f t="shared" ca="1" si="243"/>
        <v>1.3423994165894599</v>
      </c>
      <c r="I670" s="14">
        <f t="shared" ca="1" si="244"/>
        <v>1.0078833700000001</v>
      </c>
      <c r="J670" s="13">
        <f t="shared" si="257"/>
        <v>4.4499999999999998E-2</v>
      </c>
      <c r="K670" s="33">
        <f t="shared" si="245"/>
        <v>45463</v>
      </c>
      <c r="L670" s="2">
        <f t="shared" si="246"/>
        <v>20</v>
      </c>
      <c r="M670" s="17">
        <f t="shared" si="247"/>
        <v>20</v>
      </c>
      <c r="N670" s="12">
        <f t="shared" si="248"/>
        <v>1.003461398</v>
      </c>
      <c r="O670" s="12">
        <f t="shared" ca="1" si="249"/>
        <v>1.011372055</v>
      </c>
      <c r="P670" s="17">
        <f t="shared" si="250"/>
        <v>0</v>
      </c>
      <c r="Q670" s="14">
        <f t="shared" ca="1" si="251"/>
        <v>122818.194</v>
      </c>
      <c r="R670" s="21">
        <f t="shared" si="255"/>
        <v>0</v>
      </c>
      <c r="S670" s="14">
        <f t="shared" si="252"/>
        <v>0</v>
      </c>
      <c r="T670" s="4" t="str">
        <f t="shared" si="253"/>
        <v>J=</v>
      </c>
      <c r="U670" s="33">
        <f t="shared" si="254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6"/>
        <v>45492</v>
      </c>
      <c r="B671" s="124">
        <f t="shared" ca="1" si="240"/>
        <v>10928995.68599999</v>
      </c>
      <c r="C671" s="7">
        <f t="shared" si="241"/>
        <v>10800000</v>
      </c>
      <c r="D671" s="96">
        <f t="shared" si="258"/>
        <v>45491</v>
      </c>
      <c r="E671" s="94">
        <f ca="1">IF(D671&lt;$B$1,VLOOKUP(D671,[1]DI!$A$4:$B$15000,2,FALSE),0)</f>
        <v>0.104</v>
      </c>
      <c r="F671" s="14">
        <f t="shared" ca="1" si="242"/>
        <v>1.0003926999999999</v>
      </c>
      <c r="G671" s="14">
        <f ca="1">(TRUNC(PRODUCT($F$12:$F670),16))</f>
        <v>1.35351336349649</v>
      </c>
      <c r="H671" s="14">
        <f t="shared" ca="1" si="243"/>
        <v>1.3423994165894599</v>
      </c>
      <c r="I671" s="14">
        <f t="shared" ca="1" si="244"/>
        <v>1.00827917</v>
      </c>
      <c r="J671" s="13">
        <f t="shared" si="257"/>
        <v>4.4499999999999998E-2</v>
      </c>
      <c r="K671" s="33">
        <f t="shared" si="245"/>
        <v>45463</v>
      </c>
      <c r="L671" s="2">
        <f t="shared" si="246"/>
        <v>21</v>
      </c>
      <c r="M671" s="17">
        <f t="shared" si="247"/>
        <v>21</v>
      </c>
      <c r="N671" s="12">
        <f t="shared" si="248"/>
        <v>1.003634782</v>
      </c>
      <c r="O671" s="12">
        <f t="shared" ca="1" si="249"/>
        <v>1.0119440449999999</v>
      </c>
      <c r="P671" s="17">
        <f t="shared" si="250"/>
        <v>0</v>
      </c>
      <c r="Q671" s="14">
        <f t="shared" ca="1" si="251"/>
        <v>128995.68599999</v>
      </c>
      <c r="R671" s="21">
        <f t="shared" si="255"/>
        <v>0</v>
      </c>
      <c r="S671" s="14">
        <f t="shared" si="252"/>
        <v>0</v>
      </c>
      <c r="T671" s="4" t="str">
        <f t="shared" si="253"/>
        <v>J=</v>
      </c>
      <c r="U671" s="33">
        <f t="shared" si="254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6"/>
        <v>45495</v>
      </c>
      <c r="B672" s="124">
        <f t="shared" ca="1" si="240"/>
        <v>10935176.612400001</v>
      </c>
      <c r="C672" s="7">
        <f t="shared" si="241"/>
        <v>10800000</v>
      </c>
      <c r="D672" s="96">
        <f t="shared" si="258"/>
        <v>45492</v>
      </c>
      <c r="E672" s="94">
        <f ca="1">IF(D672&lt;$B$1,VLOOKUP(D672,[1]DI!$A$4:$B$15000,2,FALSE),0)</f>
        <v>0.104</v>
      </c>
      <c r="F672" s="14">
        <f t="shared" ca="1" si="242"/>
        <v>1.0003926999999999</v>
      </c>
      <c r="G672" s="14">
        <f ca="1">(TRUNC(PRODUCT($F$12:$F671),16))</f>
        <v>1.3540448881943301</v>
      </c>
      <c r="H672" s="14">
        <f t="shared" ca="1" si="243"/>
        <v>1.3423994165894599</v>
      </c>
      <c r="I672" s="14">
        <f t="shared" ca="1" si="244"/>
        <v>1.0086751199999999</v>
      </c>
      <c r="J672" s="13">
        <f t="shared" si="257"/>
        <v>4.4499999999999998E-2</v>
      </c>
      <c r="K672" s="33">
        <f t="shared" si="245"/>
        <v>45463</v>
      </c>
      <c r="L672" s="2">
        <f t="shared" si="246"/>
        <v>22</v>
      </c>
      <c r="M672" s="17">
        <f t="shared" si="247"/>
        <v>22</v>
      </c>
      <c r="N672" s="12">
        <f t="shared" si="248"/>
        <v>1.003808196</v>
      </c>
      <c r="O672" s="12">
        <f t="shared" ca="1" si="249"/>
        <v>1.0125163530000001</v>
      </c>
      <c r="P672" s="17">
        <f t="shared" si="250"/>
        <v>32</v>
      </c>
      <c r="Q672" s="14">
        <f t="shared" ca="1" si="251"/>
        <v>135176.61240000001</v>
      </c>
      <c r="R672" s="21">
        <f t="shared" si="255"/>
        <v>0</v>
      </c>
      <c r="S672" s="14">
        <f t="shared" si="252"/>
        <v>0</v>
      </c>
      <c r="T672" s="4" t="str">
        <f t="shared" si="253"/>
        <v>J=</v>
      </c>
      <c r="U672" s="33">
        <f t="shared" si="254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6"/>
        <v>45496</v>
      </c>
      <c r="B673" s="124">
        <f t="shared" ca="1" si="240"/>
        <v>10806107.983200001</v>
      </c>
      <c r="C673" s="7">
        <f t="shared" si="241"/>
        <v>10800000</v>
      </c>
      <c r="D673" s="96">
        <f t="shared" si="258"/>
        <v>45495</v>
      </c>
      <c r="E673" s="94">
        <f ca="1">IF(D673&lt;$B$1,VLOOKUP(D673,[1]DI!$A$4:$B$15000,2,FALSE),0)</f>
        <v>0.104</v>
      </c>
      <c r="F673" s="14">
        <f t="shared" ca="1" si="242"/>
        <v>1.0003926999999999</v>
      </c>
      <c r="G673" s="14">
        <f ca="1">(TRUNC(PRODUCT($F$12:$F672),16))</f>
        <v>1.3545766216219199</v>
      </c>
      <c r="H673" s="14">
        <f t="shared" ca="1" si="243"/>
        <v>1.3540448881943301</v>
      </c>
      <c r="I673" s="14">
        <f t="shared" ca="1" si="244"/>
        <v>1.0003926999999999</v>
      </c>
      <c r="J673" s="13">
        <f t="shared" si="257"/>
        <v>4.4499999999999998E-2</v>
      </c>
      <c r="K673" s="33">
        <f t="shared" si="245"/>
        <v>45495</v>
      </c>
      <c r="L673" s="2">
        <f t="shared" si="246"/>
        <v>1</v>
      </c>
      <c r="M673" s="17">
        <f t="shared" si="247"/>
        <v>1</v>
      </c>
      <c r="N673" s="12">
        <f t="shared" si="248"/>
        <v>1.000172786</v>
      </c>
      <c r="O673" s="12">
        <f t="shared" ca="1" si="249"/>
        <v>1.000565554</v>
      </c>
      <c r="P673" s="17">
        <f t="shared" si="250"/>
        <v>0</v>
      </c>
      <c r="Q673" s="14">
        <f t="shared" ca="1" si="251"/>
        <v>6107.9831999999997</v>
      </c>
      <c r="R673" s="21">
        <f t="shared" si="255"/>
        <v>0</v>
      </c>
      <c r="S673" s="14">
        <f t="shared" si="252"/>
        <v>0</v>
      </c>
      <c r="T673" s="4" t="str">
        <f t="shared" si="253"/>
        <v>J=</v>
      </c>
      <c r="U673" s="33">
        <f t="shared" si="254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6"/>
        <v>45497</v>
      </c>
      <c r="B674" s="124">
        <f t="shared" ca="1" si="240"/>
        <v>10812219.368399991</v>
      </c>
      <c r="C674" s="7">
        <f t="shared" si="241"/>
        <v>10800000</v>
      </c>
      <c r="D674" s="96">
        <f t="shared" si="258"/>
        <v>45496</v>
      </c>
      <c r="E674" s="94">
        <f ca="1">IF(D674&lt;$B$1,VLOOKUP(D674,[1]DI!$A$4:$B$15000,2,FALSE),0)</f>
        <v>0.104</v>
      </c>
      <c r="F674" s="14">
        <f t="shared" ca="1" si="242"/>
        <v>1.0003926999999999</v>
      </c>
      <c r="G674" s="14">
        <f ca="1">(TRUNC(PRODUCT($F$12:$F673),16))</f>
        <v>1.3551085638612399</v>
      </c>
      <c r="H674" s="14">
        <f t="shared" ca="1" si="243"/>
        <v>1.3540448881943301</v>
      </c>
      <c r="I674" s="14">
        <f t="shared" ca="1" si="244"/>
        <v>1.00078555</v>
      </c>
      <c r="J674" s="13">
        <f t="shared" si="257"/>
        <v>4.4499999999999998E-2</v>
      </c>
      <c r="K674" s="33">
        <f t="shared" si="245"/>
        <v>45495</v>
      </c>
      <c r="L674" s="2">
        <f t="shared" si="246"/>
        <v>2</v>
      </c>
      <c r="M674" s="17">
        <f t="shared" si="247"/>
        <v>2</v>
      </c>
      <c r="N674" s="12">
        <f t="shared" si="248"/>
        <v>1.0003456019999999</v>
      </c>
      <c r="O674" s="12">
        <f t="shared" ca="1" si="249"/>
        <v>1.0011314229999999</v>
      </c>
      <c r="P674" s="17">
        <f t="shared" si="250"/>
        <v>0</v>
      </c>
      <c r="Q674" s="14">
        <f t="shared" ca="1" si="251"/>
        <v>12219.36839999</v>
      </c>
      <c r="R674" s="21">
        <f t="shared" si="255"/>
        <v>0</v>
      </c>
      <c r="S674" s="14">
        <f t="shared" si="252"/>
        <v>0</v>
      </c>
      <c r="T674" s="4" t="str">
        <f t="shared" si="253"/>
        <v>J=</v>
      </c>
      <c r="U674" s="33">
        <f t="shared" si="254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6"/>
        <v>45498</v>
      </c>
      <c r="B675" s="124">
        <f t="shared" ca="1" si="240"/>
        <v>10818334.27439999</v>
      </c>
      <c r="C675" s="7">
        <f t="shared" si="241"/>
        <v>10800000</v>
      </c>
      <c r="D675" s="96">
        <f t="shared" si="258"/>
        <v>45497</v>
      </c>
      <c r="E675" s="94">
        <f ca="1">IF(D675&lt;$B$1,VLOOKUP(D675,[1]DI!$A$4:$B$15000,2,FALSE),0)</f>
        <v>0.104</v>
      </c>
      <c r="F675" s="14">
        <f t="shared" ca="1" si="242"/>
        <v>1.0003926999999999</v>
      </c>
      <c r="G675" s="14">
        <f ca="1">(TRUNC(PRODUCT($F$12:$F674),16))</f>
        <v>1.35564071499426</v>
      </c>
      <c r="H675" s="14">
        <f t="shared" ca="1" si="243"/>
        <v>1.3540448881943301</v>
      </c>
      <c r="I675" s="14">
        <f t="shared" ca="1" si="244"/>
        <v>1.0011785600000001</v>
      </c>
      <c r="J675" s="13">
        <f t="shared" si="257"/>
        <v>4.4499999999999998E-2</v>
      </c>
      <c r="K675" s="33">
        <f t="shared" si="245"/>
        <v>45495</v>
      </c>
      <c r="L675" s="2">
        <f t="shared" si="246"/>
        <v>3</v>
      </c>
      <c r="M675" s="17">
        <f t="shared" si="247"/>
        <v>3</v>
      </c>
      <c r="N675" s="12">
        <f t="shared" si="248"/>
        <v>1.0005184469999999</v>
      </c>
      <c r="O675" s="12">
        <f t="shared" ca="1" si="249"/>
        <v>1.0016976179999999</v>
      </c>
      <c r="P675" s="17">
        <f t="shared" si="250"/>
        <v>0</v>
      </c>
      <c r="Q675" s="14">
        <f t="shared" ca="1" si="251"/>
        <v>18334.274399990001</v>
      </c>
      <c r="R675" s="21">
        <f t="shared" si="255"/>
        <v>0</v>
      </c>
      <c r="S675" s="14">
        <f t="shared" si="252"/>
        <v>0</v>
      </c>
      <c r="T675" s="4" t="str">
        <f t="shared" si="253"/>
        <v>J=</v>
      </c>
      <c r="U675" s="33">
        <f t="shared" si="254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6"/>
        <v>45499</v>
      </c>
      <c r="B676" s="124">
        <f t="shared" ca="1" si="240"/>
        <v>10824452.711999999</v>
      </c>
      <c r="C676" s="7">
        <f t="shared" si="241"/>
        <v>10800000</v>
      </c>
      <c r="D676" s="96">
        <f t="shared" si="258"/>
        <v>45498</v>
      </c>
      <c r="E676" s="94">
        <f ca="1">IF(D676&lt;$B$1,VLOOKUP(D676,[1]DI!$A$4:$B$15000,2,FALSE),0)</f>
        <v>0.104</v>
      </c>
      <c r="F676" s="14">
        <f t="shared" ca="1" si="242"/>
        <v>1.0003926999999999</v>
      </c>
      <c r="G676" s="14">
        <f ca="1">(TRUNC(PRODUCT($F$12:$F675),16))</f>
        <v>1.3561730751030401</v>
      </c>
      <c r="H676" s="14">
        <f t="shared" ca="1" si="243"/>
        <v>1.3540448881943301</v>
      </c>
      <c r="I676" s="14">
        <f t="shared" ca="1" si="244"/>
        <v>1.00157173</v>
      </c>
      <c r="J676" s="13">
        <f t="shared" si="257"/>
        <v>4.4499999999999998E-2</v>
      </c>
      <c r="K676" s="33">
        <f t="shared" si="245"/>
        <v>45495</v>
      </c>
      <c r="L676" s="2">
        <f t="shared" si="246"/>
        <v>4</v>
      </c>
      <c r="M676" s="17">
        <f t="shared" si="247"/>
        <v>4</v>
      </c>
      <c r="N676" s="12">
        <f t="shared" si="248"/>
        <v>1.0006913230000001</v>
      </c>
      <c r="O676" s="12">
        <f t="shared" ca="1" si="249"/>
        <v>1.0022641400000001</v>
      </c>
      <c r="P676" s="17">
        <f t="shared" si="250"/>
        <v>0</v>
      </c>
      <c r="Q676" s="14">
        <f t="shared" ca="1" si="251"/>
        <v>24452.712</v>
      </c>
      <c r="R676" s="21">
        <f t="shared" si="255"/>
        <v>0</v>
      </c>
      <c r="S676" s="14">
        <f t="shared" si="252"/>
        <v>0</v>
      </c>
      <c r="T676" s="4" t="str">
        <f t="shared" si="253"/>
        <v>J=</v>
      </c>
      <c r="U676" s="33">
        <f t="shared" si="254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6"/>
        <v>45502</v>
      </c>
      <c r="B677" s="124">
        <f t="shared" ca="1" si="240"/>
        <v>10830574.432800001</v>
      </c>
      <c r="C677" s="7">
        <f t="shared" si="241"/>
        <v>10800000</v>
      </c>
      <c r="D677" s="96">
        <f t="shared" si="258"/>
        <v>45499</v>
      </c>
      <c r="E677" s="94">
        <f ca="1">IF(D677&lt;$B$1,VLOOKUP(D677,[1]DI!$A$4:$B$15000,2,FALSE),0)</f>
        <v>0.104</v>
      </c>
      <c r="F677" s="14">
        <f t="shared" ca="1" si="242"/>
        <v>1.0003926999999999</v>
      </c>
      <c r="G677" s="14">
        <f ca="1">(TRUNC(PRODUCT($F$12:$F676),16))</f>
        <v>1.3567056442696299</v>
      </c>
      <c r="H677" s="14">
        <f t="shared" ca="1" si="243"/>
        <v>1.3540448881943301</v>
      </c>
      <c r="I677" s="14">
        <f t="shared" ca="1" si="244"/>
        <v>1.00196504</v>
      </c>
      <c r="J677" s="13">
        <f t="shared" si="257"/>
        <v>4.4499999999999998E-2</v>
      </c>
      <c r="K677" s="33">
        <f t="shared" si="245"/>
        <v>45495</v>
      </c>
      <c r="L677" s="2">
        <f t="shared" si="246"/>
        <v>5</v>
      </c>
      <c r="M677" s="17">
        <f t="shared" si="247"/>
        <v>5</v>
      </c>
      <c r="N677" s="12">
        <f t="shared" si="248"/>
        <v>1.000864228</v>
      </c>
      <c r="O677" s="12">
        <f t="shared" ca="1" si="249"/>
        <v>1.0028309660000001</v>
      </c>
      <c r="P677" s="17">
        <f t="shared" si="250"/>
        <v>0</v>
      </c>
      <c r="Q677" s="14">
        <f t="shared" ca="1" si="251"/>
        <v>30574.432799999999</v>
      </c>
      <c r="R677" s="21">
        <f t="shared" si="255"/>
        <v>0</v>
      </c>
      <c r="S677" s="14">
        <f t="shared" si="252"/>
        <v>0</v>
      </c>
      <c r="T677" s="4" t="str">
        <f t="shared" si="253"/>
        <v>J=</v>
      </c>
      <c r="U677" s="33">
        <f t="shared" si="254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6"/>
        <v>45503</v>
      </c>
      <c r="B678" s="124">
        <f t="shared" ca="1" si="240"/>
        <v>10836699.695999989</v>
      </c>
      <c r="C678" s="7">
        <f t="shared" si="241"/>
        <v>10800000</v>
      </c>
      <c r="D678" s="96">
        <f t="shared" si="258"/>
        <v>45502</v>
      </c>
      <c r="E678" s="94">
        <f ca="1">IF(D678&lt;$B$1,VLOOKUP(D678,[1]DI!$A$4:$B$15000,2,FALSE),0)</f>
        <v>0.104</v>
      </c>
      <c r="F678" s="14">
        <f t="shared" ca="1" si="242"/>
        <v>1.0003926999999999</v>
      </c>
      <c r="G678" s="14">
        <f ca="1">(TRUNC(PRODUCT($F$12:$F677),16))</f>
        <v>1.35723842257614</v>
      </c>
      <c r="H678" s="14">
        <f t="shared" ca="1" si="243"/>
        <v>1.3540448881943301</v>
      </c>
      <c r="I678" s="14">
        <f t="shared" ca="1" si="244"/>
        <v>1.0023585100000001</v>
      </c>
      <c r="J678" s="13">
        <f t="shared" si="257"/>
        <v>4.4499999999999998E-2</v>
      </c>
      <c r="K678" s="33">
        <f t="shared" si="245"/>
        <v>45495</v>
      </c>
      <c r="L678" s="2">
        <f t="shared" si="246"/>
        <v>6</v>
      </c>
      <c r="M678" s="17">
        <f t="shared" si="247"/>
        <v>6</v>
      </c>
      <c r="N678" s="12">
        <f t="shared" si="248"/>
        <v>1.001037164</v>
      </c>
      <c r="O678" s="12">
        <f t="shared" ca="1" si="249"/>
        <v>1.0033981199999999</v>
      </c>
      <c r="P678" s="17">
        <f t="shared" si="250"/>
        <v>0</v>
      </c>
      <c r="Q678" s="14">
        <f t="shared" ca="1" si="251"/>
        <v>36699.695999989999</v>
      </c>
      <c r="R678" s="21">
        <f t="shared" si="255"/>
        <v>0</v>
      </c>
      <c r="S678" s="14">
        <f t="shared" si="252"/>
        <v>0</v>
      </c>
      <c r="T678" s="4" t="str">
        <f t="shared" si="253"/>
        <v>J=</v>
      </c>
      <c r="U678" s="33">
        <f t="shared" si="254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6"/>
        <v>45504</v>
      </c>
      <c r="B679" s="124">
        <f t="shared" ca="1" si="240"/>
        <v>10842828.4692</v>
      </c>
      <c r="C679" s="7">
        <f t="shared" si="241"/>
        <v>10800000</v>
      </c>
      <c r="D679" s="96">
        <f t="shared" si="258"/>
        <v>45503</v>
      </c>
      <c r="E679" s="94">
        <f ca="1">IF(D679&lt;$B$1,VLOOKUP(D679,[1]DI!$A$4:$B$15000,2,FALSE),0)</f>
        <v>0.104</v>
      </c>
      <c r="F679" s="14">
        <f t="shared" ca="1" si="242"/>
        <v>1.0003926999999999</v>
      </c>
      <c r="G679" s="14">
        <f ca="1">(TRUNC(PRODUCT($F$12:$F678),16))</f>
        <v>1.3577714101046801</v>
      </c>
      <c r="H679" s="14">
        <f t="shared" ca="1" si="243"/>
        <v>1.3540448881943301</v>
      </c>
      <c r="I679" s="14">
        <f t="shared" ca="1" si="244"/>
        <v>1.0027521399999999</v>
      </c>
      <c r="J679" s="13">
        <f t="shared" si="257"/>
        <v>4.4499999999999998E-2</v>
      </c>
      <c r="K679" s="33">
        <f t="shared" si="245"/>
        <v>45495</v>
      </c>
      <c r="L679" s="2">
        <f t="shared" si="246"/>
        <v>7</v>
      </c>
      <c r="M679" s="17">
        <f t="shared" si="247"/>
        <v>7</v>
      </c>
      <c r="N679" s="12">
        <f t="shared" si="248"/>
        <v>1.0012101289999999</v>
      </c>
      <c r="O679" s="12">
        <f t="shared" ca="1" si="249"/>
        <v>1.003965599</v>
      </c>
      <c r="P679" s="17">
        <f t="shared" si="250"/>
        <v>0</v>
      </c>
      <c r="Q679" s="14">
        <f t="shared" ca="1" si="251"/>
        <v>42828.4692</v>
      </c>
      <c r="R679" s="21">
        <f t="shared" si="255"/>
        <v>0</v>
      </c>
      <c r="S679" s="14">
        <f t="shared" si="252"/>
        <v>0</v>
      </c>
      <c r="T679" s="4" t="str">
        <f t="shared" si="253"/>
        <v>J=</v>
      </c>
      <c r="U679" s="33">
        <f t="shared" si="254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6"/>
        <v>45505</v>
      </c>
      <c r="B680" s="124">
        <f t="shared" ca="1" si="240"/>
        <v>10848960.66599999</v>
      </c>
      <c r="C680" s="7">
        <f t="shared" si="241"/>
        <v>10800000</v>
      </c>
      <c r="D680" s="96">
        <f t="shared" si="258"/>
        <v>45504</v>
      </c>
      <c r="E680" s="94">
        <f ca="1">IF(D680&lt;$B$1,VLOOKUP(D680,[1]DI!$A$4:$B$15000,2,FALSE),0)</f>
        <v>0.104</v>
      </c>
      <c r="F680" s="14">
        <f t="shared" ca="1" si="242"/>
        <v>1.0003926999999999</v>
      </c>
      <c r="G680" s="14">
        <f ca="1">(TRUNC(PRODUCT($F$12:$F679),16))</f>
        <v>1.35830460693743</v>
      </c>
      <c r="H680" s="14">
        <f t="shared" ca="1" si="243"/>
        <v>1.3540448881943301</v>
      </c>
      <c r="I680" s="14">
        <f t="shared" ca="1" si="244"/>
        <v>1.0031459199999999</v>
      </c>
      <c r="J680" s="13">
        <f t="shared" si="257"/>
        <v>4.4499999999999998E-2</v>
      </c>
      <c r="K680" s="33">
        <f t="shared" si="245"/>
        <v>45495</v>
      </c>
      <c r="L680" s="2">
        <f t="shared" si="246"/>
        <v>8</v>
      </c>
      <c r="M680" s="17">
        <f t="shared" si="247"/>
        <v>8</v>
      </c>
      <c r="N680" s="12">
        <f t="shared" si="248"/>
        <v>1.001383124</v>
      </c>
      <c r="O680" s="12">
        <f t="shared" ca="1" si="249"/>
        <v>1.0045333949999999</v>
      </c>
      <c r="P680" s="17">
        <f t="shared" si="250"/>
        <v>0</v>
      </c>
      <c r="Q680" s="14">
        <f t="shared" ca="1" si="251"/>
        <v>48960.66599999</v>
      </c>
      <c r="R680" s="21">
        <f t="shared" si="255"/>
        <v>0</v>
      </c>
      <c r="S680" s="14">
        <f t="shared" si="252"/>
        <v>0</v>
      </c>
      <c r="T680" s="4" t="str">
        <f t="shared" si="253"/>
        <v>J=</v>
      </c>
      <c r="U680" s="33">
        <f t="shared" si="254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6"/>
        <v>45506</v>
      </c>
      <c r="B681" s="124">
        <f t="shared" ca="1" si="240"/>
        <v>10855096.394400001</v>
      </c>
      <c r="C681" s="7">
        <f t="shared" si="241"/>
        <v>10800000</v>
      </c>
      <c r="D681" s="96">
        <f t="shared" si="258"/>
        <v>45505</v>
      </c>
      <c r="E681" s="94">
        <f ca="1">IF(D681&lt;$B$1,VLOOKUP(D681,[1]DI!$A$4:$B$15000,2,FALSE),0)</f>
        <v>0.104</v>
      </c>
      <c r="F681" s="14">
        <f t="shared" ca="1" si="242"/>
        <v>1.0003926999999999</v>
      </c>
      <c r="G681" s="14">
        <f ca="1">(TRUNC(PRODUCT($F$12:$F680),16))</f>
        <v>1.35883801315658</v>
      </c>
      <c r="H681" s="14">
        <f t="shared" ca="1" si="243"/>
        <v>1.3540448881943301</v>
      </c>
      <c r="I681" s="14">
        <f t="shared" ca="1" si="244"/>
        <v>1.0035398600000001</v>
      </c>
      <c r="J681" s="13">
        <f t="shared" si="257"/>
        <v>4.4499999999999998E-2</v>
      </c>
      <c r="K681" s="33">
        <f t="shared" si="245"/>
        <v>45495</v>
      </c>
      <c r="L681" s="2">
        <f t="shared" si="246"/>
        <v>9</v>
      </c>
      <c r="M681" s="17">
        <f t="shared" si="247"/>
        <v>9</v>
      </c>
      <c r="N681" s="12">
        <f t="shared" si="248"/>
        <v>1.001556149</v>
      </c>
      <c r="O681" s="12">
        <f t="shared" ca="1" si="249"/>
        <v>1.005101518</v>
      </c>
      <c r="P681" s="17">
        <f t="shared" si="250"/>
        <v>0</v>
      </c>
      <c r="Q681" s="14">
        <f t="shared" ca="1" si="251"/>
        <v>55096.394399999997</v>
      </c>
      <c r="R681" s="21">
        <f t="shared" si="255"/>
        <v>0</v>
      </c>
      <c r="S681" s="14">
        <f t="shared" si="252"/>
        <v>0</v>
      </c>
      <c r="T681" s="4" t="str">
        <f t="shared" si="253"/>
        <v>J=</v>
      </c>
      <c r="U681" s="33">
        <f t="shared" si="254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6"/>
        <v>45509</v>
      </c>
      <c r="B682" s="124">
        <f t="shared" ca="1" si="240"/>
        <v>10861235.535599999</v>
      </c>
      <c r="C682" s="7">
        <f t="shared" si="241"/>
        <v>10800000</v>
      </c>
      <c r="D682" s="96">
        <f t="shared" si="258"/>
        <v>45506</v>
      </c>
      <c r="E682" s="94">
        <f ca="1">IF(D682&lt;$B$1,VLOOKUP(D682,[1]DI!$A$4:$B$15000,2,FALSE),0)</f>
        <v>0.104</v>
      </c>
      <c r="F682" s="14">
        <f t="shared" ca="1" si="242"/>
        <v>1.0003926999999999</v>
      </c>
      <c r="G682" s="14">
        <f ca="1">(TRUNC(PRODUCT($F$12:$F681),16))</f>
        <v>1.35937162884434</v>
      </c>
      <c r="H682" s="14">
        <f t="shared" ca="1" si="243"/>
        <v>1.3540448881943301</v>
      </c>
      <c r="I682" s="14">
        <f t="shared" ca="1" si="244"/>
        <v>1.00393395</v>
      </c>
      <c r="J682" s="13">
        <f t="shared" si="257"/>
        <v>4.4499999999999998E-2</v>
      </c>
      <c r="K682" s="33">
        <f t="shared" si="245"/>
        <v>45495</v>
      </c>
      <c r="L682" s="2">
        <f t="shared" si="246"/>
        <v>10</v>
      </c>
      <c r="M682" s="17">
        <f t="shared" si="247"/>
        <v>10</v>
      </c>
      <c r="N682" s="12">
        <f t="shared" si="248"/>
        <v>1.0017292040000001</v>
      </c>
      <c r="O682" s="12">
        <f t="shared" ca="1" si="249"/>
        <v>1.0056699570000001</v>
      </c>
      <c r="P682" s="17">
        <f t="shared" si="250"/>
        <v>0</v>
      </c>
      <c r="Q682" s="14">
        <f t="shared" ca="1" si="251"/>
        <v>61235.535600000003</v>
      </c>
      <c r="R682" s="21">
        <f t="shared" si="255"/>
        <v>0</v>
      </c>
      <c r="S682" s="14">
        <f t="shared" si="252"/>
        <v>0</v>
      </c>
      <c r="T682" s="4" t="str">
        <f t="shared" si="253"/>
        <v>J=</v>
      </c>
      <c r="U682" s="33">
        <f t="shared" si="254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6"/>
        <v>45510</v>
      </c>
      <c r="B683" s="124">
        <f t="shared" ca="1" si="240"/>
        <v>10867378.078799989</v>
      </c>
      <c r="C683" s="7">
        <f t="shared" si="241"/>
        <v>10800000</v>
      </c>
      <c r="D683" s="96">
        <f t="shared" si="258"/>
        <v>45509</v>
      </c>
      <c r="E683" s="94">
        <f ca="1">IF(D683&lt;$B$1,VLOOKUP(D683,[1]DI!$A$4:$B$15000,2,FALSE),0)</f>
        <v>0.104</v>
      </c>
      <c r="F683" s="14">
        <f t="shared" ca="1" si="242"/>
        <v>1.0003926999999999</v>
      </c>
      <c r="G683" s="14">
        <f ca="1">(TRUNC(PRODUCT($F$12:$F682),16))</f>
        <v>1.35990545408299</v>
      </c>
      <c r="H683" s="14">
        <f t="shared" ca="1" si="243"/>
        <v>1.3540448881943301</v>
      </c>
      <c r="I683" s="14">
        <f t="shared" ca="1" si="244"/>
        <v>1.0043281900000001</v>
      </c>
      <c r="J683" s="13">
        <f t="shared" si="257"/>
        <v>4.4499999999999998E-2</v>
      </c>
      <c r="K683" s="33">
        <f t="shared" si="245"/>
        <v>45495</v>
      </c>
      <c r="L683" s="2">
        <f t="shared" si="246"/>
        <v>11</v>
      </c>
      <c r="M683" s="17">
        <f t="shared" si="247"/>
        <v>11</v>
      </c>
      <c r="N683" s="12">
        <f t="shared" si="248"/>
        <v>1.0019022879999999</v>
      </c>
      <c r="O683" s="12">
        <f t="shared" ca="1" si="249"/>
        <v>1.006238711</v>
      </c>
      <c r="P683" s="17">
        <f t="shared" si="250"/>
        <v>0</v>
      </c>
      <c r="Q683" s="14">
        <f t="shared" ca="1" si="251"/>
        <v>67378.078799990006</v>
      </c>
      <c r="R683" s="21">
        <f t="shared" si="255"/>
        <v>0</v>
      </c>
      <c r="S683" s="14">
        <f t="shared" si="252"/>
        <v>0</v>
      </c>
      <c r="T683" s="4" t="str">
        <f t="shared" si="253"/>
        <v>J=</v>
      </c>
      <c r="U683" s="33">
        <f t="shared" si="254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6"/>
        <v>45511</v>
      </c>
      <c r="B684" s="124">
        <f t="shared" ca="1" si="240"/>
        <v>10873524.175199989</v>
      </c>
      <c r="C684" s="7">
        <f t="shared" si="241"/>
        <v>10800000</v>
      </c>
      <c r="D684" s="96">
        <f t="shared" si="258"/>
        <v>45510</v>
      </c>
      <c r="E684" s="94">
        <f ca="1">IF(D684&lt;$B$1,VLOOKUP(D684,[1]DI!$A$4:$B$15000,2,FALSE),0)</f>
        <v>0.104</v>
      </c>
      <c r="F684" s="14">
        <f t="shared" ca="1" si="242"/>
        <v>1.0003926999999999</v>
      </c>
      <c r="G684" s="14">
        <f ca="1">(TRUNC(PRODUCT($F$12:$F683),16))</f>
        <v>1.3604394889548099</v>
      </c>
      <c r="H684" s="14">
        <f t="shared" ca="1" si="243"/>
        <v>1.3540448881943301</v>
      </c>
      <c r="I684" s="14">
        <f t="shared" ca="1" si="244"/>
        <v>1.0047225900000001</v>
      </c>
      <c r="J684" s="13">
        <f t="shared" si="257"/>
        <v>4.4499999999999998E-2</v>
      </c>
      <c r="K684" s="33">
        <f t="shared" si="245"/>
        <v>45495</v>
      </c>
      <c r="L684" s="2">
        <f t="shared" si="246"/>
        <v>12</v>
      </c>
      <c r="M684" s="17">
        <f t="shared" si="247"/>
        <v>12</v>
      </c>
      <c r="N684" s="12">
        <f t="shared" si="248"/>
        <v>1.0020754030000001</v>
      </c>
      <c r="O684" s="12">
        <f t="shared" ca="1" si="249"/>
        <v>1.006807794</v>
      </c>
      <c r="P684" s="17">
        <f t="shared" si="250"/>
        <v>0</v>
      </c>
      <c r="Q684" s="14">
        <f t="shared" ca="1" si="251"/>
        <v>73524.175199990001</v>
      </c>
      <c r="R684" s="21">
        <f t="shared" si="255"/>
        <v>0</v>
      </c>
      <c r="S684" s="14">
        <f t="shared" si="252"/>
        <v>0</v>
      </c>
      <c r="T684" s="4" t="str">
        <f t="shared" si="253"/>
        <v>J=</v>
      </c>
      <c r="U684" s="33">
        <f t="shared" si="254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6"/>
        <v>45512</v>
      </c>
      <c r="B685" s="124">
        <f t="shared" ca="1" si="240"/>
        <v>10879673.80319999</v>
      </c>
      <c r="C685" s="7">
        <f t="shared" si="241"/>
        <v>10800000</v>
      </c>
      <c r="D685" s="96">
        <f t="shared" si="258"/>
        <v>45511</v>
      </c>
      <c r="E685" s="94">
        <f ca="1">IF(D685&lt;$B$1,VLOOKUP(D685,[1]DI!$A$4:$B$15000,2,FALSE),0)</f>
        <v>0.104</v>
      </c>
      <c r="F685" s="14">
        <f t="shared" ca="1" si="242"/>
        <v>1.0003926999999999</v>
      </c>
      <c r="G685" s="14">
        <f ca="1">(TRUNC(PRODUCT($F$12:$F684),16))</f>
        <v>1.3609737335421199</v>
      </c>
      <c r="H685" s="14">
        <f t="shared" ca="1" si="243"/>
        <v>1.3540448881943301</v>
      </c>
      <c r="I685" s="14">
        <f t="shared" ca="1" si="244"/>
        <v>1.00511715</v>
      </c>
      <c r="J685" s="13">
        <f t="shared" si="257"/>
        <v>4.4499999999999998E-2</v>
      </c>
      <c r="K685" s="33">
        <f t="shared" si="245"/>
        <v>45495</v>
      </c>
      <c r="L685" s="2">
        <f t="shared" si="246"/>
        <v>13</v>
      </c>
      <c r="M685" s="17">
        <f t="shared" si="247"/>
        <v>13</v>
      </c>
      <c r="N685" s="12">
        <f t="shared" si="248"/>
        <v>1.0022485480000001</v>
      </c>
      <c r="O685" s="12">
        <f t="shared" ca="1" si="249"/>
        <v>1.007377204</v>
      </c>
      <c r="P685" s="17">
        <f t="shared" si="250"/>
        <v>0</v>
      </c>
      <c r="Q685" s="14">
        <f t="shared" ca="1" si="251"/>
        <v>79673.803199989998</v>
      </c>
      <c r="R685" s="21">
        <f t="shared" si="255"/>
        <v>0</v>
      </c>
      <c r="S685" s="14">
        <f t="shared" si="252"/>
        <v>0</v>
      </c>
      <c r="T685" s="4" t="str">
        <f t="shared" si="253"/>
        <v>J=</v>
      </c>
      <c r="U685" s="33">
        <f t="shared" si="254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6"/>
        <v>45513</v>
      </c>
      <c r="B686" s="124">
        <f t="shared" ca="1" si="240"/>
        <v>10885826.843999989</v>
      </c>
      <c r="C686" s="7">
        <f t="shared" si="241"/>
        <v>10800000</v>
      </c>
      <c r="D686" s="96">
        <f t="shared" si="258"/>
        <v>45512</v>
      </c>
      <c r="E686" s="94">
        <f ca="1">IF(D686&lt;$B$1,VLOOKUP(D686,[1]DI!$A$4:$B$15000,2,FALSE),0)</f>
        <v>0.104</v>
      </c>
      <c r="F686" s="14">
        <f t="shared" ca="1" si="242"/>
        <v>1.0003926999999999</v>
      </c>
      <c r="G686" s="14">
        <f ca="1">(TRUNC(PRODUCT($F$12:$F685),16))</f>
        <v>1.3615081879272799</v>
      </c>
      <c r="H686" s="14">
        <f t="shared" ca="1" si="243"/>
        <v>1.3540448881943301</v>
      </c>
      <c r="I686" s="14">
        <f t="shared" ca="1" si="244"/>
        <v>1.0055118599999999</v>
      </c>
      <c r="J686" s="13">
        <f t="shared" si="257"/>
        <v>4.4499999999999998E-2</v>
      </c>
      <c r="K686" s="33">
        <f t="shared" si="245"/>
        <v>45495</v>
      </c>
      <c r="L686" s="2">
        <f t="shared" si="246"/>
        <v>14</v>
      </c>
      <c r="M686" s="17">
        <f t="shared" si="247"/>
        <v>14</v>
      </c>
      <c r="N686" s="12">
        <f t="shared" si="248"/>
        <v>1.002421722</v>
      </c>
      <c r="O686" s="12">
        <f t="shared" ca="1" si="249"/>
        <v>1.0079469299999999</v>
      </c>
      <c r="P686" s="17">
        <f t="shared" si="250"/>
        <v>0</v>
      </c>
      <c r="Q686" s="14">
        <f t="shared" ca="1" si="251"/>
        <v>85826.84399999</v>
      </c>
      <c r="R686" s="21">
        <f t="shared" si="255"/>
        <v>0</v>
      </c>
      <c r="S686" s="14">
        <f t="shared" si="252"/>
        <v>0</v>
      </c>
      <c r="T686" s="4" t="str">
        <f t="shared" si="253"/>
        <v>J=</v>
      </c>
      <c r="U686" s="33">
        <f t="shared" si="254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6"/>
        <v>45516</v>
      </c>
      <c r="B687" s="124">
        <f t="shared" ca="1" si="240"/>
        <v>10891983.33</v>
      </c>
      <c r="C687" s="7">
        <f t="shared" si="241"/>
        <v>10800000</v>
      </c>
      <c r="D687" s="96">
        <f t="shared" si="258"/>
        <v>45513</v>
      </c>
      <c r="E687" s="94">
        <f ca="1">IF(D687&lt;$B$1,VLOOKUP(D687,[1]DI!$A$4:$B$15000,2,FALSE),0)</f>
        <v>0.104</v>
      </c>
      <c r="F687" s="14">
        <f t="shared" ca="1" si="242"/>
        <v>1.0003926999999999</v>
      </c>
      <c r="G687" s="14">
        <f ca="1">(TRUNC(PRODUCT($F$12:$F686),16))</f>
        <v>1.36204285219268</v>
      </c>
      <c r="H687" s="14">
        <f t="shared" ca="1" si="243"/>
        <v>1.3540448881943301</v>
      </c>
      <c r="I687" s="14">
        <f t="shared" ca="1" si="244"/>
        <v>1.00590672</v>
      </c>
      <c r="J687" s="13">
        <f t="shared" si="257"/>
        <v>4.4499999999999998E-2</v>
      </c>
      <c r="K687" s="33">
        <f t="shared" si="245"/>
        <v>45495</v>
      </c>
      <c r="L687" s="2">
        <f t="shared" si="246"/>
        <v>15</v>
      </c>
      <c r="M687" s="17">
        <f t="shared" si="247"/>
        <v>15</v>
      </c>
      <c r="N687" s="12">
        <f t="shared" si="248"/>
        <v>1.0025949270000001</v>
      </c>
      <c r="O687" s="12">
        <f t="shared" ca="1" si="249"/>
        <v>1.008516975</v>
      </c>
      <c r="P687" s="17">
        <f t="shared" si="250"/>
        <v>0</v>
      </c>
      <c r="Q687" s="14">
        <f t="shared" ca="1" si="251"/>
        <v>91983.33</v>
      </c>
      <c r="R687" s="21">
        <f t="shared" si="255"/>
        <v>0</v>
      </c>
      <c r="S687" s="14">
        <f t="shared" si="252"/>
        <v>0</v>
      </c>
      <c r="T687" s="4" t="str">
        <f t="shared" si="253"/>
        <v>J=</v>
      </c>
      <c r="U687" s="33">
        <f t="shared" si="254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6"/>
        <v>45517</v>
      </c>
      <c r="B688" s="124">
        <f t="shared" ca="1" si="240"/>
        <v>10898143.32599999</v>
      </c>
      <c r="C688" s="7">
        <f t="shared" si="241"/>
        <v>10800000</v>
      </c>
      <c r="D688" s="96">
        <f t="shared" si="258"/>
        <v>45516</v>
      </c>
      <c r="E688" s="94">
        <f ca="1">IF(D688&lt;$B$1,VLOOKUP(D688,[1]DI!$A$4:$B$15000,2,FALSE),0)</f>
        <v>0.104</v>
      </c>
      <c r="F688" s="14">
        <f t="shared" ca="1" si="242"/>
        <v>1.0003926999999999</v>
      </c>
      <c r="G688" s="14">
        <f ca="1">(TRUNC(PRODUCT($F$12:$F687),16))</f>
        <v>1.3625777264207399</v>
      </c>
      <c r="H688" s="14">
        <f t="shared" ca="1" si="243"/>
        <v>1.3540448881943301</v>
      </c>
      <c r="I688" s="14">
        <f t="shared" ca="1" si="244"/>
        <v>1.0063017400000001</v>
      </c>
      <c r="J688" s="13">
        <f t="shared" si="257"/>
        <v>4.4499999999999998E-2</v>
      </c>
      <c r="K688" s="33">
        <f t="shared" si="245"/>
        <v>45495</v>
      </c>
      <c r="L688" s="2">
        <f t="shared" si="246"/>
        <v>16</v>
      </c>
      <c r="M688" s="17">
        <f t="shared" si="247"/>
        <v>16</v>
      </c>
      <c r="N688" s="12">
        <f t="shared" si="248"/>
        <v>1.0027681610000001</v>
      </c>
      <c r="O688" s="12">
        <f t="shared" ca="1" si="249"/>
        <v>1.009087345</v>
      </c>
      <c r="P688" s="17">
        <f t="shared" si="250"/>
        <v>0</v>
      </c>
      <c r="Q688" s="14">
        <f t="shared" ca="1" si="251"/>
        <v>98143.325999990004</v>
      </c>
      <c r="R688" s="21">
        <f t="shared" si="255"/>
        <v>0</v>
      </c>
      <c r="S688" s="14">
        <f t="shared" si="252"/>
        <v>0</v>
      </c>
      <c r="T688" s="4" t="str">
        <f t="shared" si="253"/>
        <v>J=</v>
      </c>
      <c r="U688" s="33">
        <f t="shared" si="254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6"/>
        <v>45518</v>
      </c>
      <c r="B689" s="124">
        <f t="shared" ca="1" si="240"/>
        <v>10904306.7564</v>
      </c>
      <c r="C689" s="7">
        <f t="shared" si="241"/>
        <v>10800000</v>
      </c>
      <c r="D689" s="96">
        <f t="shared" si="258"/>
        <v>45517</v>
      </c>
      <c r="E689" s="94">
        <f ca="1">IF(D689&lt;$B$1,VLOOKUP(D689,[1]DI!$A$4:$B$15000,2,FALSE),0)</f>
        <v>0.104</v>
      </c>
      <c r="F689" s="14">
        <f t="shared" ca="1" si="242"/>
        <v>1.0003926999999999</v>
      </c>
      <c r="G689" s="14">
        <f ca="1">(TRUNC(PRODUCT($F$12:$F688),16))</f>
        <v>1.3631128106938999</v>
      </c>
      <c r="H689" s="14">
        <f t="shared" ca="1" si="243"/>
        <v>1.3540448881943301</v>
      </c>
      <c r="I689" s="14">
        <f t="shared" ca="1" si="244"/>
        <v>1.0066969100000001</v>
      </c>
      <c r="J689" s="13">
        <f t="shared" si="257"/>
        <v>4.4499999999999998E-2</v>
      </c>
      <c r="K689" s="33">
        <f t="shared" si="245"/>
        <v>45495</v>
      </c>
      <c r="L689" s="2">
        <f t="shared" si="246"/>
        <v>17</v>
      </c>
      <c r="M689" s="17">
        <f t="shared" si="247"/>
        <v>17</v>
      </c>
      <c r="N689" s="12">
        <f t="shared" si="248"/>
        <v>1.0029414249999999</v>
      </c>
      <c r="O689" s="12">
        <f t="shared" ca="1" si="249"/>
        <v>1.009658033</v>
      </c>
      <c r="P689" s="17">
        <f t="shared" si="250"/>
        <v>0</v>
      </c>
      <c r="Q689" s="14">
        <f t="shared" ca="1" si="251"/>
        <v>104306.7564</v>
      </c>
      <c r="R689" s="21">
        <f t="shared" si="255"/>
        <v>0</v>
      </c>
      <c r="S689" s="14">
        <f t="shared" si="252"/>
        <v>0</v>
      </c>
      <c r="T689" s="4" t="str">
        <f t="shared" si="253"/>
        <v>J=</v>
      </c>
      <c r="U689" s="33">
        <f t="shared" si="254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6"/>
        <v>45519</v>
      </c>
      <c r="B690" s="124">
        <f t="shared" ca="1" si="240"/>
        <v>10910473.7292</v>
      </c>
      <c r="C690" s="7">
        <f t="shared" si="241"/>
        <v>10800000</v>
      </c>
      <c r="D690" s="96">
        <f t="shared" si="258"/>
        <v>45518</v>
      </c>
      <c r="E690" s="94">
        <f ca="1">IF(D690&lt;$B$1,VLOOKUP(D690,[1]DI!$A$4:$B$15000,2,FALSE),0)</f>
        <v>0.104</v>
      </c>
      <c r="F690" s="14">
        <f t="shared" ca="1" si="242"/>
        <v>1.0003926999999999</v>
      </c>
      <c r="G690" s="14">
        <f ca="1">(TRUNC(PRODUCT($F$12:$F689),16))</f>
        <v>1.3636481050946601</v>
      </c>
      <c r="H690" s="14">
        <f t="shared" ca="1" si="243"/>
        <v>1.3540448881943301</v>
      </c>
      <c r="I690" s="14">
        <f t="shared" ca="1" si="244"/>
        <v>1.00709224</v>
      </c>
      <c r="J690" s="13">
        <f t="shared" si="257"/>
        <v>4.4499999999999998E-2</v>
      </c>
      <c r="K690" s="33">
        <f t="shared" si="245"/>
        <v>45495</v>
      </c>
      <c r="L690" s="2">
        <f t="shared" si="246"/>
        <v>18</v>
      </c>
      <c r="M690" s="17">
        <f t="shared" si="247"/>
        <v>18</v>
      </c>
      <c r="N690" s="12">
        <f t="shared" si="248"/>
        <v>1.003114719</v>
      </c>
      <c r="O690" s="12">
        <f t="shared" ca="1" si="249"/>
        <v>1.0102290490000001</v>
      </c>
      <c r="P690" s="17">
        <f t="shared" si="250"/>
        <v>0</v>
      </c>
      <c r="Q690" s="14">
        <f t="shared" ca="1" si="251"/>
        <v>110473.7292</v>
      </c>
      <c r="R690" s="21">
        <f t="shared" si="255"/>
        <v>0</v>
      </c>
      <c r="S690" s="14">
        <f t="shared" si="252"/>
        <v>0</v>
      </c>
      <c r="T690" s="4" t="str">
        <f t="shared" si="253"/>
        <v>J=</v>
      </c>
      <c r="U690" s="33">
        <f t="shared" si="254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6"/>
        <v>45520</v>
      </c>
      <c r="B691" s="124">
        <f t="shared" ca="1" si="240"/>
        <v>10916644.2552</v>
      </c>
      <c r="C691" s="7">
        <f t="shared" si="241"/>
        <v>10800000</v>
      </c>
      <c r="D691" s="96">
        <f t="shared" si="258"/>
        <v>45519</v>
      </c>
      <c r="E691" s="94">
        <f ca="1">IF(D691&lt;$B$1,VLOOKUP(D691,[1]DI!$A$4:$B$15000,2,FALSE),0)</f>
        <v>0.104</v>
      </c>
      <c r="F691" s="14">
        <f t="shared" ca="1" si="242"/>
        <v>1.0003926999999999</v>
      </c>
      <c r="G691" s="14">
        <f ca="1">(TRUNC(PRODUCT($F$12:$F690),16))</f>
        <v>1.36418360970553</v>
      </c>
      <c r="H691" s="14">
        <f t="shared" ca="1" si="243"/>
        <v>1.3540448881943301</v>
      </c>
      <c r="I691" s="14">
        <f t="shared" ca="1" si="244"/>
        <v>1.00748773</v>
      </c>
      <c r="J691" s="13">
        <f t="shared" si="257"/>
        <v>4.4499999999999998E-2</v>
      </c>
      <c r="K691" s="33">
        <f t="shared" si="245"/>
        <v>45495</v>
      </c>
      <c r="L691" s="2">
        <f t="shared" si="246"/>
        <v>19</v>
      </c>
      <c r="M691" s="17">
        <f t="shared" si="247"/>
        <v>19</v>
      </c>
      <c r="N691" s="12">
        <f t="shared" si="248"/>
        <v>1.003288044</v>
      </c>
      <c r="O691" s="12">
        <f t="shared" ca="1" si="249"/>
        <v>1.0108003940000001</v>
      </c>
      <c r="P691" s="17">
        <f t="shared" si="250"/>
        <v>0</v>
      </c>
      <c r="Q691" s="14">
        <f t="shared" ca="1" si="251"/>
        <v>116644.2552</v>
      </c>
      <c r="R691" s="21">
        <f t="shared" si="255"/>
        <v>0</v>
      </c>
      <c r="S691" s="14">
        <f t="shared" si="252"/>
        <v>0</v>
      </c>
      <c r="T691" s="4" t="str">
        <f t="shared" si="253"/>
        <v>J=</v>
      </c>
      <c r="U691" s="33">
        <f t="shared" si="254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6"/>
        <v>45523</v>
      </c>
      <c r="B692" s="124">
        <f t="shared" ca="1" si="240"/>
        <v>10922818.194</v>
      </c>
      <c r="C692" s="7">
        <f t="shared" si="241"/>
        <v>10800000</v>
      </c>
      <c r="D692" s="96">
        <f t="shared" si="258"/>
        <v>45520</v>
      </c>
      <c r="E692" s="94">
        <f ca="1">IF(D692&lt;$B$1,VLOOKUP(D692,[1]DI!$A$4:$B$15000,2,FALSE),0)</f>
        <v>0.104</v>
      </c>
      <c r="F692" s="14">
        <f t="shared" ca="1" si="242"/>
        <v>1.0003926999999999</v>
      </c>
      <c r="G692" s="14">
        <f ca="1">(TRUNC(PRODUCT($F$12:$F691),16))</f>
        <v>1.3647193246090601</v>
      </c>
      <c r="H692" s="14">
        <f t="shared" ca="1" si="243"/>
        <v>1.3540448881943301</v>
      </c>
      <c r="I692" s="14">
        <f t="shared" ca="1" si="244"/>
        <v>1.0078833700000001</v>
      </c>
      <c r="J692" s="13">
        <f t="shared" si="257"/>
        <v>4.4499999999999998E-2</v>
      </c>
      <c r="K692" s="33">
        <f t="shared" si="245"/>
        <v>45495</v>
      </c>
      <c r="L692" s="2">
        <f t="shared" si="246"/>
        <v>20</v>
      </c>
      <c r="M692" s="17">
        <f t="shared" si="247"/>
        <v>20</v>
      </c>
      <c r="N692" s="12">
        <f t="shared" si="248"/>
        <v>1.003461398</v>
      </c>
      <c r="O692" s="12">
        <f t="shared" ca="1" si="249"/>
        <v>1.011372055</v>
      </c>
      <c r="P692" s="17">
        <f t="shared" si="250"/>
        <v>0</v>
      </c>
      <c r="Q692" s="14">
        <f t="shared" ca="1" si="251"/>
        <v>122818.194</v>
      </c>
      <c r="R692" s="21">
        <f t="shared" si="255"/>
        <v>0</v>
      </c>
      <c r="S692" s="14">
        <f t="shared" si="252"/>
        <v>0</v>
      </c>
      <c r="T692" s="4" t="str">
        <f t="shared" si="253"/>
        <v>J=</v>
      </c>
      <c r="U692" s="33">
        <f t="shared" si="254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6"/>
        <v>45524</v>
      </c>
      <c r="B693" s="124">
        <f t="shared" ca="1" si="240"/>
        <v>10928995.68599999</v>
      </c>
      <c r="C693" s="7">
        <f t="shared" si="241"/>
        <v>10800000</v>
      </c>
      <c r="D693" s="96">
        <f t="shared" si="258"/>
        <v>45523</v>
      </c>
      <c r="E693" s="94">
        <f ca="1">IF(D693&lt;$B$1,VLOOKUP(D693,[1]DI!$A$4:$B$15000,2,FALSE),0)</f>
        <v>0.104</v>
      </c>
      <c r="F693" s="14">
        <f t="shared" ca="1" si="242"/>
        <v>1.0003926999999999</v>
      </c>
      <c r="G693" s="14">
        <f ca="1">(TRUNC(PRODUCT($F$12:$F692),16))</f>
        <v>1.3652552498878401</v>
      </c>
      <c r="H693" s="14">
        <f t="shared" ca="1" si="243"/>
        <v>1.3540448881943301</v>
      </c>
      <c r="I693" s="14">
        <f t="shared" ca="1" si="244"/>
        <v>1.00827917</v>
      </c>
      <c r="J693" s="13">
        <f t="shared" si="257"/>
        <v>4.4499999999999998E-2</v>
      </c>
      <c r="K693" s="33">
        <f t="shared" si="245"/>
        <v>45495</v>
      </c>
      <c r="L693" s="2">
        <f t="shared" si="246"/>
        <v>21</v>
      </c>
      <c r="M693" s="17">
        <f t="shared" si="247"/>
        <v>21</v>
      </c>
      <c r="N693" s="12">
        <f t="shared" si="248"/>
        <v>1.003634782</v>
      </c>
      <c r="O693" s="12">
        <f t="shared" ca="1" si="249"/>
        <v>1.0119440449999999</v>
      </c>
      <c r="P693" s="17">
        <f t="shared" si="250"/>
        <v>33</v>
      </c>
      <c r="Q693" s="14">
        <f t="shared" ca="1" si="251"/>
        <v>128995.68599999</v>
      </c>
      <c r="R693" s="21">
        <f t="shared" si="255"/>
        <v>0</v>
      </c>
      <c r="S693" s="14">
        <f t="shared" si="252"/>
        <v>0</v>
      </c>
      <c r="T693" s="4" t="str">
        <f t="shared" si="253"/>
        <v>J=</v>
      </c>
      <c r="U693" s="33">
        <f t="shared" si="254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6"/>
        <v>45525</v>
      </c>
      <c r="B694" s="124">
        <f t="shared" ca="1" si="240"/>
        <v>10806107.983200001</v>
      </c>
      <c r="C694" s="7">
        <f t="shared" si="241"/>
        <v>10800000</v>
      </c>
      <c r="D694" s="96">
        <f t="shared" si="258"/>
        <v>45524</v>
      </c>
      <c r="E694" s="94">
        <f ca="1">IF(D694&lt;$B$1,VLOOKUP(D694,[1]DI!$A$4:$B$15000,2,FALSE),0)</f>
        <v>0.104</v>
      </c>
      <c r="F694" s="14">
        <f t="shared" ca="1" si="242"/>
        <v>1.0003926999999999</v>
      </c>
      <c r="G694" s="14">
        <f ca="1">(TRUNC(PRODUCT($F$12:$F693),16))</f>
        <v>1.3657913856244699</v>
      </c>
      <c r="H694" s="14">
        <f t="shared" ca="1" si="243"/>
        <v>1.3652552498878401</v>
      </c>
      <c r="I694" s="14">
        <f t="shared" ca="1" si="244"/>
        <v>1.0003926999999999</v>
      </c>
      <c r="J694" s="13">
        <f t="shared" si="257"/>
        <v>4.4499999999999998E-2</v>
      </c>
      <c r="K694" s="33">
        <f t="shared" si="245"/>
        <v>45524</v>
      </c>
      <c r="L694" s="2">
        <f t="shared" si="246"/>
        <v>1</v>
      </c>
      <c r="M694" s="17">
        <f t="shared" si="247"/>
        <v>1</v>
      </c>
      <c r="N694" s="12">
        <f t="shared" si="248"/>
        <v>1.000172786</v>
      </c>
      <c r="O694" s="12">
        <f t="shared" ca="1" si="249"/>
        <v>1.000565554</v>
      </c>
      <c r="P694" s="17">
        <f t="shared" si="250"/>
        <v>0</v>
      </c>
      <c r="Q694" s="14">
        <f t="shared" ca="1" si="251"/>
        <v>6107.9831999999997</v>
      </c>
      <c r="R694" s="21">
        <f t="shared" si="255"/>
        <v>0</v>
      </c>
      <c r="S694" s="14">
        <f t="shared" si="252"/>
        <v>0</v>
      </c>
      <c r="T694" s="4" t="str">
        <f t="shared" si="253"/>
        <v>J=</v>
      </c>
      <c r="U694" s="33">
        <f t="shared" si="254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6"/>
        <v>45526</v>
      </c>
      <c r="B695" s="124">
        <f t="shared" ca="1" si="240"/>
        <v>10812219.368399991</v>
      </c>
      <c r="C695" s="7">
        <f t="shared" si="241"/>
        <v>10800000</v>
      </c>
      <c r="D695" s="96">
        <f t="shared" si="258"/>
        <v>45525</v>
      </c>
      <c r="E695" s="94">
        <f ca="1">IF(D695&lt;$B$1,VLOOKUP(D695,[1]DI!$A$4:$B$15000,2,FALSE),0)</f>
        <v>0.104</v>
      </c>
      <c r="F695" s="14">
        <f t="shared" ca="1" si="242"/>
        <v>1.0003926999999999</v>
      </c>
      <c r="G695" s="14">
        <f ca="1">(TRUNC(PRODUCT($F$12:$F694),16))</f>
        <v>1.3663277319016001</v>
      </c>
      <c r="H695" s="14">
        <f t="shared" ca="1" si="243"/>
        <v>1.3652552498878401</v>
      </c>
      <c r="I695" s="14">
        <f t="shared" ca="1" si="244"/>
        <v>1.00078555</v>
      </c>
      <c r="J695" s="13">
        <f t="shared" si="257"/>
        <v>4.4499999999999998E-2</v>
      </c>
      <c r="K695" s="33">
        <f t="shared" si="245"/>
        <v>45524</v>
      </c>
      <c r="L695" s="2">
        <f t="shared" si="246"/>
        <v>2</v>
      </c>
      <c r="M695" s="17">
        <f t="shared" si="247"/>
        <v>2</v>
      </c>
      <c r="N695" s="12">
        <f t="shared" si="248"/>
        <v>1.0003456019999999</v>
      </c>
      <c r="O695" s="12">
        <f t="shared" ca="1" si="249"/>
        <v>1.0011314229999999</v>
      </c>
      <c r="P695" s="17">
        <f t="shared" si="250"/>
        <v>0</v>
      </c>
      <c r="Q695" s="14">
        <f t="shared" ca="1" si="251"/>
        <v>12219.36839999</v>
      </c>
      <c r="R695" s="21">
        <f t="shared" si="255"/>
        <v>0</v>
      </c>
      <c r="S695" s="14">
        <f t="shared" si="252"/>
        <v>0</v>
      </c>
      <c r="T695" s="4" t="str">
        <f t="shared" si="253"/>
        <v>J=</v>
      </c>
      <c r="U695" s="33">
        <f t="shared" si="254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6"/>
        <v>45527</v>
      </c>
      <c r="B696" s="124">
        <f t="shared" ca="1" si="240"/>
        <v>10818334.27439999</v>
      </c>
      <c r="C696" s="7">
        <f t="shared" si="241"/>
        <v>10800000</v>
      </c>
      <c r="D696" s="96">
        <f t="shared" si="258"/>
        <v>45526</v>
      </c>
      <c r="E696" s="94">
        <f ca="1">IF(D696&lt;$B$1,VLOOKUP(D696,[1]DI!$A$4:$B$15000,2,FALSE),0)</f>
        <v>0.104</v>
      </c>
      <c r="F696" s="14">
        <f t="shared" ca="1" si="242"/>
        <v>1.0003926999999999</v>
      </c>
      <c r="G696" s="14">
        <f ca="1">(TRUNC(PRODUCT($F$12:$F695),16))</f>
        <v>1.36686428880192</v>
      </c>
      <c r="H696" s="14">
        <f t="shared" ca="1" si="243"/>
        <v>1.3652552498878401</v>
      </c>
      <c r="I696" s="14">
        <f t="shared" ca="1" si="244"/>
        <v>1.0011785600000001</v>
      </c>
      <c r="J696" s="13">
        <f t="shared" si="257"/>
        <v>4.4499999999999998E-2</v>
      </c>
      <c r="K696" s="33">
        <f t="shared" si="245"/>
        <v>45524</v>
      </c>
      <c r="L696" s="2">
        <f t="shared" si="246"/>
        <v>3</v>
      </c>
      <c r="M696" s="17">
        <f t="shared" si="247"/>
        <v>3</v>
      </c>
      <c r="N696" s="12">
        <f t="shared" si="248"/>
        <v>1.0005184469999999</v>
      </c>
      <c r="O696" s="12">
        <f t="shared" ca="1" si="249"/>
        <v>1.0016976179999999</v>
      </c>
      <c r="P696" s="17">
        <f t="shared" si="250"/>
        <v>0</v>
      </c>
      <c r="Q696" s="14">
        <f t="shared" ca="1" si="251"/>
        <v>18334.274399990001</v>
      </c>
      <c r="R696" s="21">
        <f t="shared" si="255"/>
        <v>0</v>
      </c>
      <c r="S696" s="14">
        <f t="shared" si="252"/>
        <v>0</v>
      </c>
      <c r="T696" s="4" t="str">
        <f t="shared" si="253"/>
        <v>J=</v>
      </c>
      <c r="U696" s="33">
        <f t="shared" si="254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6"/>
        <v>45530</v>
      </c>
      <c r="B697" s="124">
        <f t="shared" ca="1" si="240"/>
        <v>10824452.711999999</v>
      </c>
      <c r="C697" s="7">
        <f t="shared" si="241"/>
        <v>10800000</v>
      </c>
      <c r="D697" s="96">
        <f t="shared" si="258"/>
        <v>45527</v>
      </c>
      <c r="E697" s="94">
        <f ca="1">IF(D697&lt;$B$1,VLOOKUP(D697,[1]DI!$A$4:$B$15000,2,FALSE),0)</f>
        <v>0.104</v>
      </c>
      <c r="F697" s="14">
        <f t="shared" ca="1" si="242"/>
        <v>1.0003926999999999</v>
      </c>
      <c r="G697" s="14">
        <f ca="1">(TRUNC(PRODUCT($F$12:$F696),16))</f>
        <v>1.36740105640813</v>
      </c>
      <c r="H697" s="14">
        <f t="shared" ca="1" si="243"/>
        <v>1.3652552498878401</v>
      </c>
      <c r="I697" s="14">
        <f t="shared" ca="1" si="244"/>
        <v>1.00157173</v>
      </c>
      <c r="J697" s="13">
        <f t="shared" si="257"/>
        <v>4.4499999999999998E-2</v>
      </c>
      <c r="K697" s="33">
        <f t="shared" si="245"/>
        <v>45524</v>
      </c>
      <c r="L697" s="2">
        <f t="shared" si="246"/>
        <v>4</v>
      </c>
      <c r="M697" s="17">
        <f t="shared" si="247"/>
        <v>4</v>
      </c>
      <c r="N697" s="12">
        <f t="shared" si="248"/>
        <v>1.0006913230000001</v>
      </c>
      <c r="O697" s="12">
        <f t="shared" ca="1" si="249"/>
        <v>1.0022641400000001</v>
      </c>
      <c r="P697" s="17">
        <f t="shared" si="250"/>
        <v>0</v>
      </c>
      <c r="Q697" s="14">
        <f t="shared" ca="1" si="251"/>
        <v>24452.712</v>
      </c>
      <c r="R697" s="21">
        <f t="shared" si="255"/>
        <v>0</v>
      </c>
      <c r="S697" s="14">
        <f t="shared" si="252"/>
        <v>0</v>
      </c>
      <c r="T697" s="4" t="str">
        <f t="shared" si="253"/>
        <v>J=</v>
      </c>
      <c r="U697" s="33">
        <f t="shared" si="254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6"/>
        <v>45531</v>
      </c>
      <c r="B698" s="124">
        <f t="shared" ca="1" si="240"/>
        <v>10830574.432800001</v>
      </c>
      <c r="C698" s="7">
        <f t="shared" si="241"/>
        <v>10800000</v>
      </c>
      <c r="D698" s="96">
        <f t="shared" si="258"/>
        <v>45530</v>
      </c>
      <c r="E698" s="94">
        <f ca="1">IF(D698&lt;$B$1,VLOOKUP(D698,[1]DI!$A$4:$B$15000,2,FALSE),0)</f>
        <v>0.104</v>
      </c>
      <c r="F698" s="14">
        <f t="shared" ca="1" si="242"/>
        <v>1.0003926999999999</v>
      </c>
      <c r="G698" s="14">
        <f ca="1">(TRUNC(PRODUCT($F$12:$F697),16))</f>
        <v>1.3679380348029899</v>
      </c>
      <c r="H698" s="14">
        <f t="shared" ca="1" si="243"/>
        <v>1.3652552498878401</v>
      </c>
      <c r="I698" s="14">
        <f t="shared" ca="1" si="244"/>
        <v>1.00196504</v>
      </c>
      <c r="J698" s="13">
        <f t="shared" si="257"/>
        <v>4.4499999999999998E-2</v>
      </c>
      <c r="K698" s="33">
        <f t="shared" si="245"/>
        <v>45524</v>
      </c>
      <c r="L698" s="2">
        <f t="shared" si="246"/>
        <v>5</v>
      </c>
      <c r="M698" s="17">
        <f t="shared" si="247"/>
        <v>5</v>
      </c>
      <c r="N698" s="12">
        <f t="shared" si="248"/>
        <v>1.000864228</v>
      </c>
      <c r="O698" s="12">
        <f t="shared" ca="1" si="249"/>
        <v>1.0028309660000001</v>
      </c>
      <c r="P698" s="17">
        <f t="shared" si="250"/>
        <v>0</v>
      </c>
      <c r="Q698" s="14">
        <f t="shared" ca="1" si="251"/>
        <v>30574.432799999999</v>
      </c>
      <c r="R698" s="21">
        <f t="shared" si="255"/>
        <v>0</v>
      </c>
      <c r="S698" s="14">
        <f t="shared" si="252"/>
        <v>0</v>
      </c>
      <c r="T698" s="4" t="str">
        <f t="shared" si="253"/>
        <v>J=</v>
      </c>
      <c r="U698" s="33">
        <f t="shared" si="254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6"/>
        <v>45532</v>
      </c>
      <c r="B699" s="124">
        <f t="shared" ca="1" si="240"/>
        <v>10836699.695999989</v>
      </c>
      <c r="C699" s="7">
        <f t="shared" si="241"/>
        <v>10800000</v>
      </c>
      <c r="D699" s="96">
        <f t="shared" si="258"/>
        <v>45531</v>
      </c>
      <c r="E699" s="94">
        <f ca="1">IF(D699&lt;$B$1,VLOOKUP(D699,[1]DI!$A$4:$B$15000,2,FALSE),0)</f>
        <v>0.104</v>
      </c>
      <c r="F699" s="14">
        <f t="shared" ca="1" si="242"/>
        <v>1.0003926999999999</v>
      </c>
      <c r="G699" s="14">
        <f ca="1">(TRUNC(PRODUCT($F$12:$F698),16))</f>
        <v>1.3684752240692499</v>
      </c>
      <c r="H699" s="14">
        <f t="shared" ca="1" si="243"/>
        <v>1.3652552498878401</v>
      </c>
      <c r="I699" s="14">
        <f t="shared" ca="1" si="244"/>
        <v>1.0023585100000001</v>
      </c>
      <c r="J699" s="13">
        <f t="shared" si="257"/>
        <v>4.4499999999999998E-2</v>
      </c>
      <c r="K699" s="33">
        <f t="shared" si="245"/>
        <v>45524</v>
      </c>
      <c r="L699" s="2">
        <f t="shared" si="246"/>
        <v>6</v>
      </c>
      <c r="M699" s="17">
        <f t="shared" si="247"/>
        <v>6</v>
      </c>
      <c r="N699" s="12">
        <f t="shared" si="248"/>
        <v>1.001037164</v>
      </c>
      <c r="O699" s="12">
        <f t="shared" ca="1" si="249"/>
        <v>1.0033981199999999</v>
      </c>
      <c r="P699" s="17">
        <f t="shared" si="250"/>
        <v>0</v>
      </c>
      <c r="Q699" s="14">
        <f t="shared" ca="1" si="251"/>
        <v>36699.695999989999</v>
      </c>
      <c r="R699" s="21">
        <f t="shared" si="255"/>
        <v>0</v>
      </c>
      <c r="S699" s="14">
        <f t="shared" si="252"/>
        <v>0</v>
      </c>
      <c r="T699" s="4" t="str">
        <f t="shared" si="253"/>
        <v>J=</v>
      </c>
      <c r="U699" s="33">
        <f t="shared" si="254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6"/>
        <v>45533</v>
      </c>
      <c r="B700" s="124">
        <f t="shared" ca="1" si="240"/>
        <v>10842828.4692</v>
      </c>
      <c r="C700" s="7">
        <f t="shared" si="241"/>
        <v>10800000</v>
      </c>
      <c r="D700" s="96">
        <f t="shared" si="258"/>
        <v>45532</v>
      </c>
      <c r="E700" s="94">
        <f ca="1">IF(D700&lt;$B$1,VLOOKUP(D700,[1]DI!$A$4:$B$15000,2,FALSE),0)</f>
        <v>0.104</v>
      </c>
      <c r="F700" s="14">
        <f t="shared" ca="1" si="242"/>
        <v>1.0003926999999999</v>
      </c>
      <c r="G700" s="14">
        <f ca="1">(TRUNC(PRODUCT($F$12:$F699),16))</f>
        <v>1.36901262428974</v>
      </c>
      <c r="H700" s="14">
        <f t="shared" ca="1" si="243"/>
        <v>1.3652552498878401</v>
      </c>
      <c r="I700" s="14">
        <f t="shared" ca="1" si="244"/>
        <v>1.0027521399999999</v>
      </c>
      <c r="J700" s="13">
        <f t="shared" si="257"/>
        <v>4.4499999999999998E-2</v>
      </c>
      <c r="K700" s="33">
        <f t="shared" si="245"/>
        <v>45524</v>
      </c>
      <c r="L700" s="2">
        <f t="shared" si="246"/>
        <v>7</v>
      </c>
      <c r="M700" s="17">
        <f t="shared" si="247"/>
        <v>7</v>
      </c>
      <c r="N700" s="12">
        <f t="shared" si="248"/>
        <v>1.0012101289999999</v>
      </c>
      <c r="O700" s="12">
        <f t="shared" ca="1" si="249"/>
        <v>1.003965599</v>
      </c>
      <c r="P700" s="17">
        <f t="shared" si="250"/>
        <v>0</v>
      </c>
      <c r="Q700" s="14">
        <f t="shared" ca="1" si="251"/>
        <v>42828.4692</v>
      </c>
      <c r="R700" s="21">
        <f t="shared" si="255"/>
        <v>0</v>
      </c>
      <c r="S700" s="14">
        <f t="shared" si="252"/>
        <v>0</v>
      </c>
      <c r="T700" s="4" t="str">
        <f t="shared" si="253"/>
        <v>J=</v>
      </c>
      <c r="U700" s="33">
        <f t="shared" si="254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6"/>
        <v>45534</v>
      </c>
      <c r="B701" s="124">
        <f t="shared" ca="1" si="240"/>
        <v>10848960.66599999</v>
      </c>
      <c r="C701" s="7">
        <f t="shared" si="241"/>
        <v>10800000</v>
      </c>
      <c r="D701" s="96">
        <f t="shared" si="258"/>
        <v>45533</v>
      </c>
      <c r="E701" s="94">
        <f ca="1">IF(D701&lt;$B$1,VLOOKUP(D701,[1]DI!$A$4:$B$15000,2,FALSE),0)</f>
        <v>0.104</v>
      </c>
      <c r="F701" s="14">
        <f t="shared" ca="1" si="242"/>
        <v>1.0003926999999999</v>
      </c>
      <c r="G701" s="14">
        <f ca="1">(TRUNC(PRODUCT($F$12:$F700),16))</f>
        <v>1.3695502355472999</v>
      </c>
      <c r="H701" s="14">
        <f t="shared" ca="1" si="243"/>
        <v>1.3652552498878401</v>
      </c>
      <c r="I701" s="14">
        <f t="shared" ca="1" si="244"/>
        <v>1.0031459199999999</v>
      </c>
      <c r="J701" s="13">
        <f t="shared" si="257"/>
        <v>4.4499999999999998E-2</v>
      </c>
      <c r="K701" s="33">
        <f t="shared" si="245"/>
        <v>45524</v>
      </c>
      <c r="L701" s="2">
        <f t="shared" si="246"/>
        <v>8</v>
      </c>
      <c r="M701" s="17">
        <f t="shared" si="247"/>
        <v>8</v>
      </c>
      <c r="N701" s="12">
        <f t="shared" si="248"/>
        <v>1.001383124</v>
      </c>
      <c r="O701" s="12">
        <f t="shared" ca="1" si="249"/>
        <v>1.0045333949999999</v>
      </c>
      <c r="P701" s="17">
        <f t="shared" si="250"/>
        <v>0</v>
      </c>
      <c r="Q701" s="14">
        <f t="shared" ca="1" si="251"/>
        <v>48960.66599999</v>
      </c>
      <c r="R701" s="21">
        <f t="shared" si="255"/>
        <v>0</v>
      </c>
      <c r="S701" s="14">
        <f t="shared" si="252"/>
        <v>0</v>
      </c>
      <c r="T701" s="4" t="str">
        <f t="shared" si="253"/>
        <v>J=</v>
      </c>
      <c r="U701" s="33">
        <f t="shared" si="254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6"/>
        <v>45537</v>
      </c>
      <c r="B702" s="124">
        <f t="shared" ca="1" si="240"/>
        <v>10855096.394400001</v>
      </c>
      <c r="C702" s="7">
        <f t="shared" si="241"/>
        <v>10800000</v>
      </c>
      <c r="D702" s="96">
        <f t="shared" si="258"/>
        <v>45534</v>
      </c>
      <c r="E702" s="94">
        <f ca="1">IF(D702&lt;$B$1,VLOOKUP(D702,[1]DI!$A$4:$B$15000,2,FALSE),0)</f>
        <v>0.104</v>
      </c>
      <c r="F702" s="14">
        <f t="shared" ca="1" si="242"/>
        <v>1.0003926999999999</v>
      </c>
      <c r="G702" s="14">
        <f ca="1">(TRUNC(PRODUCT($F$12:$F701),16))</f>
        <v>1.3700880579248</v>
      </c>
      <c r="H702" s="14">
        <f t="shared" ca="1" si="243"/>
        <v>1.3652552498878401</v>
      </c>
      <c r="I702" s="14">
        <f t="shared" ca="1" si="244"/>
        <v>1.0035398600000001</v>
      </c>
      <c r="J702" s="13">
        <f t="shared" si="257"/>
        <v>4.4499999999999998E-2</v>
      </c>
      <c r="K702" s="33">
        <f t="shared" si="245"/>
        <v>45524</v>
      </c>
      <c r="L702" s="2">
        <f t="shared" si="246"/>
        <v>9</v>
      </c>
      <c r="M702" s="17">
        <f t="shared" si="247"/>
        <v>9</v>
      </c>
      <c r="N702" s="12">
        <f t="shared" si="248"/>
        <v>1.001556149</v>
      </c>
      <c r="O702" s="12">
        <f t="shared" ca="1" si="249"/>
        <v>1.005101518</v>
      </c>
      <c r="P702" s="17">
        <f t="shared" si="250"/>
        <v>0</v>
      </c>
      <c r="Q702" s="14">
        <f t="shared" ca="1" si="251"/>
        <v>55096.394399999997</v>
      </c>
      <c r="R702" s="21">
        <f t="shared" si="255"/>
        <v>0</v>
      </c>
      <c r="S702" s="14">
        <f t="shared" si="252"/>
        <v>0</v>
      </c>
      <c r="T702" s="4" t="str">
        <f t="shared" si="253"/>
        <v>J=</v>
      </c>
      <c r="U702" s="33">
        <f t="shared" si="254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6"/>
        <v>45538</v>
      </c>
      <c r="B703" s="124">
        <f t="shared" ca="1" si="240"/>
        <v>10861235.535599999</v>
      </c>
      <c r="C703" s="7">
        <f t="shared" si="241"/>
        <v>10800000</v>
      </c>
      <c r="D703" s="96">
        <f t="shared" si="258"/>
        <v>45537</v>
      </c>
      <c r="E703" s="94">
        <f ca="1">IF(D703&lt;$B$1,VLOOKUP(D703,[1]DI!$A$4:$B$15000,2,FALSE),0)</f>
        <v>0.104</v>
      </c>
      <c r="F703" s="14">
        <f t="shared" ca="1" si="242"/>
        <v>1.0003926999999999</v>
      </c>
      <c r="G703" s="14">
        <f ca="1">(TRUNC(PRODUCT($F$12:$F702),16))</f>
        <v>1.37062609150515</v>
      </c>
      <c r="H703" s="14">
        <f t="shared" ca="1" si="243"/>
        <v>1.3652552498878401</v>
      </c>
      <c r="I703" s="14">
        <f t="shared" ca="1" si="244"/>
        <v>1.00393395</v>
      </c>
      <c r="J703" s="13">
        <f t="shared" si="257"/>
        <v>4.4499999999999998E-2</v>
      </c>
      <c r="K703" s="33">
        <f t="shared" si="245"/>
        <v>45524</v>
      </c>
      <c r="L703" s="2">
        <f t="shared" si="246"/>
        <v>10</v>
      </c>
      <c r="M703" s="17">
        <f t="shared" si="247"/>
        <v>10</v>
      </c>
      <c r="N703" s="12">
        <f t="shared" si="248"/>
        <v>1.0017292040000001</v>
      </c>
      <c r="O703" s="12">
        <f t="shared" ca="1" si="249"/>
        <v>1.0056699570000001</v>
      </c>
      <c r="P703" s="17">
        <f t="shared" si="250"/>
        <v>0</v>
      </c>
      <c r="Q703" s="14">
        <f t="shared" ca="1" si="251"/>
        <v>61235.535600000003</v>
      </c>
      <c r="R703" s="21">
        <f t="shared" si="255"/>
        <v>0</v>
      </c>
      <c r="S703" s="14">
        <f t="shared" si="252"/>
        <v>0</v>
      </c>
      <c r="T703" s="4" t="str">
        <f t="shared" si="253"/>
        <v>J=</v>
      </c>
      <c r="U703" s="33">
        <f t="shared" si="254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6"/>
        <v>45539</v>
      </c>
      <c r="B704" s="124">
        <f t="shared" ca="1" si="240"/>
        <v>10867378.078799989</v>
      </c>
      <c r="C704" s="7">
        <f t="shared" si="241"/>
        <v>10800000</v>
      </c>
      <c r="D704" s="96">
        <f t="shared" si="258"/>
        <v>45538</v>
      </c>
      <c r="E704" s="94">
        <f ca="1">IF(D704&lt;$B$1,VLOOKUP(D704,[1]DI!$A$4:$B$15000,2,FALSE),0)</f>
        <v>0.104</v>
      </c>
      <c r="F704" s="14">
        <f t="shared" ca="1" si="242"/>
        <v>1.0003926999999999</v>
      </c>
      <c r="G704" s="14">
        <f ca="1">(TRUNC(PRODUCT($F$12:$F703),16))</f>
        <v>1.37116433637128</v>
      </c>
      <c r="H704" s="14">
        <f t="shared" ca="1" si="243"/>
        <v>1.3652552498878401</v>
      </c>
      <c r="I704" s="14">
        <f t="shared" ca="1" si="244"/>
        <v>1.0043281900000001</v>
      </c>
      <c r="J704" s="13">
        <f t="shared" si="257"/>
        <v>4.4499999999999998E-2</v>
      </c>
      <c r="K704" s="33">
        <f t="shared" si="245"/>
        <v>45524</v>
      </c>
      <c r="L704" s="2">
        <f t="shared" si="246"/>
        <v>11</v>
      </c>
      <c r="M704" s="17">
        <f t="shared" si="247"/>
        <v>11</v>
      </c>
      <c r="N704" s="12">
        <f t="shared" si="248"/>
        <v>1.0019022879999999</v>
      </c>
      <c r="O704" s="12">
        <f t="shared" ca="1" si="249"/>
        <v>1.006238711</v>
      </c>
      <c r="P704" s="17">
        <f t="shared" si="250"/>
        <v>0</v>
      </c>
      <c r="Q704" s="14">
        <f t="shared" ca="1" si="251"/>
        <v>67378.078799990006</v>
      </c>
      <c r="R704" s="21">
        <f t="shared" si="255"/>
        <v>0</v>
      </c>
      <c r="S704" s="14">
        <f t="shared" si="252"/>
        <v>0</v>
      </c>
      <c r="T704" s="4" t="str">
        <f t="shared" si="253"/>
        <v>J=</v>
      </c>
      <c r="U704" s="33">
        <f t="shared" si="254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6"/>
        <v>45540</v>
      </c>
      <c r="B705" s="124">
        <f t="shared" ref="B705:B768" ca="1" si="259">IF(A705&lt;=TODAY(),C705+Q705,IF(AND(A705&gt;TODAY(),A705&lt;=$B$1),IF(VLOOKUP(TODAY(),$A$10:$E$5000,4,FALSE)=0,"n.d",C705+Q705),"n.d"))</f>
        <v>10873524.175199989</v>
      </c>
      <c r="C705" s="7">
        <f t="shared" ref="C705:C768" si="260">(C704-S704)</f>
        <v>10800000</v>
      </c>
      <c r="D705" s="96">
        <f t="shared" si="258"/>
        <v>45539</v>
      </c>
      <c r="E705" s="94">
        <f ca="1">IF(D705&lt;$B$1,VLOOKUP(D705,[1]DI!$A$4:$B$15000,2,FALSE),0)</f>
        <v>0.104</v>
      </c>
      <c r="F705" s="14">
        <f t="shared" ref="F705:F768" ca="1" si="261">ROUND(((1+E705)^(1/252)),8)</f>
        <v>1.0003926999999999</v>
      </c>
      <c r="G705" s="14">
        <f ca="1">(TRUNC(PRODUCT($F$12:$F704),16))</f>
        <v>1.37170279260618</v>
      </c>
      <c r="H705" s="14">
        <f t="shared" ref="H705:H768" ca="1" si="262">IF(P704&gt;0,G704,H704)</f>
        <v>1.3652552498878401</v>
      </c>
      <c r="I705" s="14">
        <f t="shared" ref="I705:I768" ca="1" si="263">ROUND(G705/H705,8)</f>
        <v>1.0047225900000001</v>
      </c>
      <c r="J705" s="13">
        <f t="shared" si="257"/>
        <v>4.4499999999999998E-2</v>
      </c>
      <c r="K705" s="33">
        <f t="shared" ref="K705:K768" si="264">IF(P704&gt;0,VLOOKUP(P704,W$12:AG$150,2),K704)</f>
        <v>45524</v>
      </c>
      <c r="L705" s="2">
        <f t="shared" ref="L705:L768" si="265">IF(A705&gt;K705,IF(NETWORKDAYS(K705,A705,$W$160:$W$544)-1=0,1,NETWORKDAYS(K705,A705,$W$160:$W$544)-1),0)</f>
        <v>12</v>
      </c>
      <c r="M705" s="17">
        <f t="shared" ref="M705:M768" si="266">IF(AND(L705=1,L704=1),1,IF(L705&gt;0,IF(L705=L704,L705+1,L705),0))</f>
        <v>12</v>
      </c>
      <c r="N705" s="12">
        <f t="shared" ref="N705:N768" si="267">ROUND((J705+1)^(M705/252),9)</f>
        <v>1.0020754030000001</v>
      </c>
      <c r="O705" s="12">
        <f t="shared" ref="O705:O768" ca="1" si="268">ROUND(I705*N705,9)</f>
        <v>1.006807794</v>
      </c>
      <c r="P705" s="17">
        <f t="shared" ref="P705:P768" si="269">IF(VLOOKUP(A705,X$12:AE$150,8)=VLOOKUP(A704,X$12:AE$150,8),0,VLOOKUP(A705,X$12:AE$150,8))</f>
        <v>0</v>
      </c>
      <c r="Q705" s="14">
        <f t="shared" ref="Q705:Q768" ca="1" si="270">TRUNC(((O705-1)*C705),8)</f>
        <v>73524.175199990001</v>
      </c>
      <c r="R705" s="21">
        <f t="shared" si="255"/>
        <v>0</v>
      </c>
      <c r="S705" s="14">
        <f t="shared" ref="S705:S768" si="271">IF(R705&gt;0,TRUNC(R705*C705,8),0)</f>
        <v>0</v>
      </c>
      <c r="T705" s="4" t="str">
        <f t="shared" ref="T705:T768" si="272">IF(P704&gt;0,VLOOKUP(P704,W$12:AG$150,10),T704)</f>
        <v>J=</v>
      </c>
      <c r="U705" s="33">
        <f t="shared" ref="U705:U768" si="273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6"/>
        <v>45541</v>
      </c>
      <c r="B706" s="124">
        <f t="shared" ca="1" si="259"/>
        <v>10879673.80319999</v>
      </c>
      <c r="C706" s="7">
        <f t="shared" si="260"/>
        <v>10800000</v>
      </c>
      <c r="D706" s="96">
        <f t="shared" si="258"/>
        <v>45540</v>
      </c>
      <c r="E706" s="94">
        <f ca="1">IF(D706&lt;$B$1,VLOOKUP(D706,[1]DI!$A$4:$B$15000,2,FALSE),0)</f>
        <v>0.104</v>
      </c>
      <c r="F706" s="14">
        <f t="shared" ca="1" si="261"/>
        <v>1.0003926999999999</v>
      </c>
      <c r="G706" s="14">
        <f ca="1">(TRUNC(PRODUCT($F$12:$F705),16))</f>
        <v>1.3722414602928299</v>
      </c>
      <c r="H706" s="14">
        <f t="shared" ca="1" si="262"/>
        <v>1.3652552498878401</v>
      </c>
      <c r="I706" s="14">
        <f t="shared" ca="1" si="263"/>
        <v>1.00511715</v>
      </c>
      <c r="J706" s="13">
        <f t="shared" si="257"/>
        <v>4.4499999999999998E-2</v>
      </c>
      <c r="K706" s="33">
        <f t="shared" si="264"/>
        <v>45524</v>
      </c>
      <c r="L706" s="2">
        <f t="shared" si="265"/>
        <v>13</v>
      </c>
      <c r="M706" s="17">
        <f t="shared" si="266"/>
        <v>13</v>
      </c>
      <c r="N706" s="12">
        <f t="shared" si="267"/>
        <v>1.0022485480000001</v>
      </c>
      <c r="O706" s="12">
        <f t="shared" ca="1" si="268"/>
        <v>1.007377204</v>
      </c>
      <c r="P706" s="17">
        <f t="shared" si="269"/>
        <v>0</v>
      </c>
      <c r="Q706" s="14">
        <f t="shared" ca="1" si="270"/>
        <v>79673.803199989998</v>
      </c>
      <c r="R706" s="21">
        <f t="shared" si="255"/>
        <v>0</v>
      </c>
      <c r="S706" s="14">
        <f t="shared" si="271"/>
        <v>0</v>
      </c>
      <c r="T706" s="4" t="str">
        <f t="shared" si="272"/>
        <v>J=</v>
      </c>
      <c r="U706" s="33">
        <f t="shared" si="273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6"/>
        <v>45544</v>
      </c>
      <c r="B707" s="124">
        <f t="shared" ca="1" si="259"/>
        <v>10885826.843999989</v>
      </c>
      <c r="C707" s="7">
        <f t="shared" si="260"/>
        <v>10800000</v>
      </c>
      <c r="D707" s="96">
        <f t="shared" si="258"/>
        <v>45541</v>
      </c>
      <c r="E707" s="94">
        <f ca="1">IF(D707&lt;$B$1,VLOOKUP(D707,[1]DI!$A$4:$B$15000,2,FALSE),0)</f>
        <v>0.104</v>
      </c>
      <c r="F707" s="14">
        <f t="shared" ca="1" si="261"/>
        <v>1.0003926999999999</v>
      </c>
      <c r="G707" s="14">
        <f ca="1">(TRUNC(PRODUCT($F$12:$F706),16))</f>
        <v>1.3727803395142899</v>
      </c>
      <c r="H707" s="14">
        <f t="shared" ca="1" si="262"/>
        <v>1.3652552498878401</v>
      </c>
      <c r="I707" s="14">
        <f t="shared" ca="1" si="263"/>
        <v>1.0055118599999999</v>
      </c>
      <c r="J707" s="13">
        <f t="shared" si="257"/>
        <v>4.4499999999999998E-2</v>
      </c>
      <c r="K707" s="33">
        <f t="shared" si="264"/>
        <v>45524</v>
      </c>
      <c r="L707" s="2">
        <f t="shared" si="265"/>
        <v>14</v>
      </c>
      <c r="M707" s="17">
        <f t="shared" si="266"/>
        <v>14</v>
      </c>
      <c r="N707" s="12">
        <f t="shared" si="267"/>
        <v>1.002421722</v>
      </c>
      <c r="O707" s="12">
        <f t="shared" ca="1" si="268"/>
        <v>1.0079469299999999</v>
      </c>
      <c r="P707" s="17">
        <f t="shared" si="269"/>
        <v>0</v>
      </c>
      <c r="Q707" s="14">
        <f t="shared" ca="1" si="270"/>
        <v>85826.84399999</v>
      </c>
      <c r="R707" s="21">
        <f t="shared" si="255"/>
        <v>0</v>
      </c>
      <c r="S707" s="14">
        <f t="shared" si="271"/>
        <v>0</v>
      </c>
      <c r="T707" s="4" t="str">
        <f t="shared" si="272"/>
        <v>J=</v>
      </c>
      <c r="U707" s="33">
        <f t="shared" si="273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6"/>
        <v>45545</v>
      </c>
      <c r="B708" s="124">
        <f t="shared" ca="1" si="259"/>
        <v>10891983.33</v>
      </c>
      <c r="C708" s="7">
        <f t="shared" si="260"/>
        <v>10800000</v>
      </c>
      <c r="D708" s="96">
        <f t="shared" si="258"/>
        <v>45544</v>
      </c>
      <c r="E708" s="94">
        <f ca="1">IF(D708&lt;$B$1,VLOOKUP(D708,[1]DI!$A$4:$B$15000,2,FALSE),0)</f>
        <v>0.104</v>
      </c>
      <c r="F708" s="14">
        <f t="shared" ca="1" si="261"/>
        <v>1.0003926999999999</v>
      </c>
      <c r="G708" s="14">
        <f ca="1">(TRUNC(PRODUCT($F$12:$F707),16))</f>
        <v>1.37331943035362</v>
      </c>
      <c r="H708" s="14">
        <f t="shared" ca="1" si="262"/>
        <v>1.3652552498878401</v>
      </c>
      <c r="I708" s="14">
        <f t="shared" ca="1" si="263"/>
        <v>1.00590672</v>
      </c>
      <c r="J708" s="13">
        <f t="shared" si="257"/>
        <v>4.4499999999999998E-2</v>
      </c>
      <c r="K708" s="33">
        <f t="shared" si="264"/>
        <v>45524</v>
      </c>
      <c r="L708" s="2">
        <f t="shared" si="265"/>
        <v>15</v>
      </c>
      <c r="M708" s="17">
        <f t="shared" si="266"/>
        <v>15</v>
      </c>
      <c r="N708" s="12">
        <f t="shared" si="267"/>
        <v>1.0025949270000001</v>
      </c>
      <c r="O708" s="12">
        <f t="shared" ca="1" si="268"/>
        <v>1.008516975</v>
      </c>
      <c r="P708" s="17">
        <f t="shared" si="269"/>
        <v>0</v>
      </c>
      <c r="Q708" s="14">
        <f t="shared" ca="1" si="270"/>
        <v>91983.33</v>
      </c>
      <c r="R708" s="21">
        <f t="shared" si="255"/>
        <v>0</v>
      </c>
      <c r="S708" s="14">
        <f t="shared" si="271"/>
        <v>0</v>
      </c>
      <c r="T708" s="4" t="str">
        <f t="shared" si="272"/>
        <v>J=</v>
      </c>
      <c r="U708" s="33">
        <f t="shared" si="273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6"/>
        <v>45546</v>
      </c>
      <c r="B709" s="124">
        <f t="shared" ca="1" si="259"/>
        <v>10898143.32599999</v>
      </c>
      <c r="C709" s="7">
        <f t="shared" si="260"/>
        <v>10800000</v>
      </c>
      <c r="D709" s="96">
        <f t="shared" si="258"/>
        <v>45545</v>
      </c>
      <c r="E709" s="94">
        <f ca="1">IF(D709&lt;$B$1,VLOOKUP(D709,[1]DI!$A$4:$B$15000,2,FALSE),0)</f>
        <v>0.104</v>
      </c>
      <c r="F709" s="14">
        <f t="shared" ca="1" si="261"/>
        <v>1.0003926999999999</v>
      </c>
      <c r="G709" s="14">
        <f ca="1">(TRUNC(PRODUCT($F$12:$F708),16))</f>
        <v>1.37385873289392</v>
      </c>
      <c r="H709" s="14">
        <f t="shared" ca="1" si="262"/>
        <v>1.3652552498878401</v>
      </c>
      <c r="I709" s="14">
        <f t="shared" ca="1" si="263"/>
        <v>1.0063017400000001</v>
      </c>
      <c r="J709" s="13">
        <f t="shared" si="257"/>
        <v>4.4499999999999998E-2</v>
      </c>
      <c r="K709" s="33">
        <f t="shared" si="264"/>
        <v>45524</v>
      </c>
      <c r="L709" s="2">
        <f t="shared" si="265"/>
        <v>16</v>
      </c>
      <c r="M709" s="17">
        <f t="shared" si="266"/>
        <v>16</v>
      </c>
      <c r="N709" s="12">
        <f t="shared" si="267"/>
        <v>1.0027681610000001</v>
      </c>
      <c r="O709" s="12">
        <f t="shared" ca="1" si="268"/>
        <v>1.009087345</v>
      </c>
      <c r="P709" s="17">
        <f t="shared" si="269"/>
        <v>0</v>
      </c>
      <c r="Q709" s="14">
        <f t="shared" ca="1" si="270"/>
        <v>98143.325999990004</v>
      </c>
      <c r="R709" s="21">
        <f t="shared" si="255"/>
        <v>0</v>
      </c>
      <c r="S709" s="14">
        <f t="shared" si="271"/>
        <v>0</v>
      </c>
      <c r="T709" s="4" t="str">
        <f t="shared" si="272"/>
        <v>J=</v>
      </c>
      <c r="U709" s="33">
        <f t="shared" si="273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6"/>
        <v>45547</v>
      </c>
      <c r="B710" s="124">
        <f t="shared" ca="1" si="259"/>
        <v>10904306.7564</v>
      </c>
      <c r="C710" s="7">
        <f t="shared" si="260"/>
        <v>10800000</v>
      </c>
      <c r="D710" s="96">
        <f t="shared" si="258"/>
        <v>45546</v>
      </c>
      <c r="E710" s="94">
        <f ca="1">IF(D710&lt;$B$1,VLOOKUP(D710,[1]DI!$A$4:$B$15000,2,FALSE),0)</f>
        <v>0.104</v>
      </c>
      <c r="F710" s="14">
        <f t="shared" ca="1" si="261"/>
        <v>1.0003926999999999</v>
      </c>
      <c r="G710" s="14">
        <f ca="1">(TRUNC(PRODUCT($F$12:$F709),16))</f>
        <v>1.37439824721832</v>
      </c>
      <c r="H710" s="14">
        <f t="shared" ca="1" si="262"/>
        <v>1.3652552498878401</v>
      </c>
      <c r="I710" s="14">
        <f t="shared" ca="1" si="263"/>
        <v>1.0066969100000001</v>
      </c>
      <c r="J710" s="13">
        <f t="shared" si="257"/>
        <v>4.4499999999999998E-2</v>
      </c>
      <c r="K710" s="33">
        <f t="shared" si="264"/>
        <v>45524</v>
      </c>
      <c r="L710" s="2">
        <f t="shared" si="265"/>
        <v>17</v>
      </c>
      <c r="M710" s="17">
        <f t="shared" si="266"/>
        <v>17</v>
      </c>
      <c r="N710" s="12">
        <f t="shared" si="267"/>
        <v>1.0029414249999999</v>
      </c>
      <c r="O710" s="12">
        <f t="shared" ca="1" si="268"/>
        <v>1.009658033</v>
      </c>
      <c r="P710" s="17">
        <f t="shared" si="269"/>
        <v>0</v>
      </c>
      <c r="Q710" s="14">
        <f t="shared" ca="1" si="270"/>
        <v>104306.7564</v>
      </c>
      <c r="R710" s="21">
        <f t="shared" si="255"/>
        <v>0</v>
      </c>
      <c r="S710" s="14">
        <f t="shared" si="271"/>
        <v>0</v>
      </c>
      <c r="T710" s="4" t="str">
        <f t="shared" si="272"/>
        <v>J=</v>
      </c>
      <c r="U710" s="33">
        <f t="shared" si="273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6"/>
        <v>45548</v>
      </c>
      <c r="B711" s="124">
        <f t="shared" ca="1" si="259"/>
        <v>10910473.7292</v>
      </c>
      <c r="C711" s="7">
        <f t="shared" si="260"/>
        <v>10800000</v>
      </c>
      <c r="D711" s="96">
        <f t="shared" si="258"/>
        <v>45547</v>
      </c>
      <c r="E711" s="94">
        <f ca="1">IF(D711&lt;$B$1,VLOOKUP(D711,[1]DI!$A$4:$B$15000,2,FALSE),0)</f>
        <v>0.104</v>
      </c>
      <c r="F711" s="14">
        <f t="shared" ca="1" si="261"/>
        <v>1.0003926999999999</v>
      </c>
      <c r="G711" s="14">
        <f ca="1">(TRUNC(PRODUCT($F$12:$F710),16))</f>
        <v>1.37493797341001</v>
      </c>
      <c r="H711" s="14">
        <f t="shared" ca="1" si="262"/>
        <v>1.3652552498878401</v>
      </c>
      <c r="I711" s="14">
        <f t="shared" ca="1" si="263"/>
        <v>1.00709224</v>
      </c>
      <c r="J711" s="13">
        <f t="shared" si="257"/>
        <v>4.4499999999999998E-2</v>
      </c>
      <c r="K711" s="33">
        <f t="shared" si="264"/>
        <v>45524</v>
      </c>
      <c r="L711" s="2">
        <f t="shared" si="265"/>
        <v>18</v>
      </c>
      <c r="M711" s="17">
        <f t="shared" si="266"/>
        <v>18</v>
      </c>
      <c r="N711" s="12">
        <f t="shared" si="267"/>
        <v>1.003114719</v>
      </c>
      <c r="O711" s="12">
        <f t="shared" ca="1" si="268"/>
        <v>1.0102290490000001</v>
      </c>
      <c r="P711" s="17">
        <f t="shared" si="269"/>
        <v>0</v>
      </c>
      <c r="Q711" s="14">
        <f t="shared" ca="1" si="270"/>
        <v>110473.7292</v>
      </c>
      <c r="R711" s="21">
        <f t="shared" si="255"/>
        <v>0</v>
      </c>
      <c r="S711" s="14">
        <f t="shared" si="271"/>
        <v>0</v>
      </c>
      <c r="T711" s="4" t="str">
        <f t="shared" si="272"/>
        <v>J=</v>
      </c>
      <c r="U711" s="33">
        <f t="shared" si="273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6"/>
        <v>45551</v>
      </c>
      <c r="B712" s="124">
        <f t="shared" ca="1" si="259"/>
        <v>10916644.2552</v>
      </c>
      <c r="C712" s="7">
        <f t="shared" si="260"/>
        <v>10800000</v>
      </c>
      <c r="D712" s="96">
        <f t="shared" si="258"/>
        <v>45548</v>
      </c>
      <c r="E712" s="94">
        <f ca="1">IF(D712&lt;$B$1,VLOOKUP(D712,[1]DI!$A$4:$B$15000,2,FALSE),0)</f>
        <v>0.104</v>
      </c>
      <c r="F712" s="14">
        <f t="shared" ca="1" si="261"/>
        <v>1.0003926999999999</v>
      </c>
      <c r="G712" s="14">
        <f ca="1">(TRUNC(PRODUCT($F$12:$F711),16))</f>
        <v>1.37547791155216</v>
      </c>
      <c r="H712" s="14">
        <f t="shared" ca="1" si="262"/>
        <v>1.3652552498878401</v>
      </c>
      <c r="I712" s="14">
        <f t="shared" ca="1" si="263"/>
        <v>1.00748773</v>
      </c>
      <c r="J712" s="13">
        <f t="shared" si="257"/>
        <v>4.4499999999999998E-2</v>
      </c>
      <c r="K712" s="33">
        <f t="shared" si="264"/>
        <v>45524</v>
      </c>
      <c r="L712" s="2">
        <f t="shared" si="265"/>
        <v>19</v>
      </c>
      <c r="M712" s="17">
        <f t="shared" si="266"/>
        <v>19</v>
      </c>
      <c r="N712" s="12">
        <f t="shared" si="267"/>
        <v>1.003288044</v>
      </c>
      <c r="O712" s="12">
        <f t="shared" ca="1" si="268"/>
        <v>1.0108003940000001</v>
      </c>
      <c r="P712" s="17">
        <f t="shared" si="269"/>
        <v>0</v>
      </c>
      <c r="Q712" s="14">
        <f t="shared" ca="1" si="270"/>
        <v>116644.2552</v>
      </c>
      <c r="R712" s="21">
        <f t="shared" si="255"/>
        <v>0</v>
      </c>
      <c r="S712" s="14">
        <f t="shared" si="271"/>
        <v>0</v>
      </c>
      <c r="T712" s="4" t="str">
        <f t="shared" si="272"/>
        <v>J=</v>
      </c>
      <c r="U712" s="33">
        <f t="shared" si="273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6"/>
        <v>45552</v>
      </c>
      <c r="B713" s="124">
        <f t="shared" ca="1" si="259"/>
        <v>10922818.194</v>
      </c>
      <c r="C713" s="7">
        <f t="shared" si="260"/>
        <v>10800000</v>
      </c>
      <c r="D713" s="96">
        <f t="shared" si="258"/>
        <v>45551</v>
      </c>
      <c r="E713" s="94">
        <f ca="1">IF(D713&lt;$B$1,VLOOKUP(D713,[1]DI!$A$4:$B$15000,2,FALSE),0)</f>
        <v>0.104</v>
      </c>
      <c r="F713" s="14">
        <f t="shared" ca="1" si="261"/>
        <v>1.0003926999999999</v>
      </c>
      <c r="G713" s="14">
        <f ca="1">(TRUNC(PRODUCT($F$12:$F712),16))</f>
        <v>1.37601806172803</v>
      </c>
      <c r="H713" s="14">
        <f t="shared" ca="1" si="262"/>
        <v>1.3652552498878401</v>
      </c>
      <c r="I713" s="14">
        <f t="shared" ca="1" si="263"/>
        <v>1.0078833700000001</v>
      </c>
      <c r="J713" s="13">
        <f t="shared" si="257"/>
        <v>4.4499999999999998E-2</v>
      </c>
      <c r="K713" s="33">
        <f t="shared" si="264"/>
        <v>45524</v>
      </c>
      <c r="L713" s="2">
        <f t="shared" si="265"/>
        <v>20</v>
      </c>
      <c r="M713" s="17">
        <f t="shared" si="266"/>
        <v>20</v>
      </c>
      <c r="N713" s="12">
        <f t="shared" si="267"/>
        <v>1.003461398</v>
      </c>
      <c r="O713" s="12">
        <f t="shared" ca="1" si="268"/>
        <v>1.011372055</v>
      </c>
      <c r="P713" s="17">
        <f t="shared" si="269"/>
        <v>0</v>
      </c>
      <c r="Q713" s="14">
        <f t="shared" ca="1" si="270"/>
        <v>122818.194</v>
      </c>
      <c r="R713" s="21">
        <f t="shared" si="255"/>
        <v>0</v>
      </c>
      <c r="S713" s="14">
        <f t="shared" si="271"/>
        <v>0</v>
      </c>
      <c r="T713" s="4" t="str">
        <f t="shared" si="272"/>
        <v>J=</v>
      </c>
      <c r="U713" s="33">
        <f t="shared" si="273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6"/>
        <v>45553</v>
      </c>
      <c r="B714" s="124">
        <f t="shared" ca="1" si="259"/>
        <v>10928995.68599999</v>
      </c>
      <c r="C714" s="7">
        <f t="shared" si="260"/>
        <v>10800000</v>
      </c>
      <c r="D714" s="96">
        <f t="shared" si="258"/>
        <v>45552</v>
      </c>
      <c r="E714" s="94">
        <f ca="1">IF(D714&lt;$B$1,VLOOKUP(D714,[1]DI!$A$4:$B$15000,2,FALSE),0)</f>
        <v>0.104</v>
      </c>
      <c r="F714" s="14">
        <f t="shared" ca="1" si="261"/>
        <v>1.0003926999999999</v>
      </c>
      <c r="G714" s="14">
        <f ca="1">(TRUNC(PRODUCT($F$12:$F713),16))</f>
        <v>1.3765584240208699</v>
      </c>
      <c r="H714" s="14">
        <f t="shared" ca="1" si="262"/>
        <v>1.3652552498878401</v>
      </c>
      <c r="I714" s="14">
        <f t="shared" ca="1" si="263"/>
        <v>1.00827917</v>
      </c>
      <c r="J714" s="13">
        <f t="shared" si="257"/>
        <v>4.4499999999999998E-2</v>
      </c>
      <c r="K714" s="33">
        <f t="shared" si="264"/>
        <v>45524</v>
      </c>
      <c r="L714" s="2">
        <f t="shared" si="265"/>
        <v>21</v>
      </c>
      <c r="M714" s="17">
        <f t="shared" si="266"/>
        <v>21</v>
      </c>
      <c r="N714" s="12">
        <f t="shared" si="267"/>
        <v>1.003634782</v>
      </c>
      <c r="O714" s="12">
        <f t="shared" ca="1" si="268"/>
        <v>1.0119440449999999</v>
      </c>
      <c r="P714" s="17">
        <f t="shared" si="269"/>
        <v>0</v>
      </c>
      <c r="Q714" s="14">
        <f t="shared" ca="1" si="270"/>
        <v>128995.68599999</v>
      </c>
      <c r="R714" s="21">
        <f t="shared" si="255"/>
        <v>0</v>
      </c>
      <c r="S714" s="14">
        <f t="shared" si="271"/>
        <v>0</v>
      </c>
      <c r="T714" s="4" t="str">
        <f t="shared" si="272"/>
        <v>J=</v>
      </c>
      <c r="U714" s="33">
        <f t="shared" si="273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6"/>
        <v>45554</v>
      </c>
      <c r="B715" s="124">
        <f t="shared" ca="1" si="259"/>
        <v>10935176.612400001</v>
      </c>
      <c r="C715" s="7">
        <f t="shared" si="260"/>
        <v>10800000</v>
      </c>
      <c r="D715" s="96">
        <f t="shared" si="258"/>
        <v>45553</v>
      </c>
      <c r="E715" s="94">
        <f ca="1">IF(D715&lt;$B$1,VLOOKUP(D715,[1]DI!$A$4:$B$15000,2,FALSE),0)</f>
        <v>0.104</v>
      </c>
      <c r="F715" s="14">
        <f t="shared" ca="1" si="261"/>
        <v>1.0003926999999999</v>
      </c>
      <c r="G715" s="14">
        <f ca="1">(TRUNC(PRODUCT($F$12:$F714),16))</f>
        <v>1.3770989985139801</v>
      </c>
      <c r="H715" s="14">
        <f t="shared" ca="1" si="262"/>
        <v>1.3652552498878401</v>
      </c>
      <c r="I715" s="14">
        <f t="shared" ca="1" si="263"/>
        <v>1.0086751199999999</v>
      </c>
      <c r="J715" s="13">
        <f t="shared" si="257"/>
        <v>4.4499999999999998E-2</v>
      </c>
      <c r="K715" s="33">
        <f t="shared" si="264"/>
        <v>45524</v>
      </c>
      <c r="L715" s="2">
        <f t="shared" si="265"/>
        <v>22</v>
      </c>
      <c r="M715" s="17">
        <f t="shared" si="266"/>
        <v>22</v>
      </c>
      <c r="N715" s="12">
        <f t="shared" si="267"/>
        <v>1.003808196</v>
      </c>
      <c r="O715" s="12">
        <f t="shared" ca="1" si="268"/>
        <v>1.0125163530000001</v>
      </c>
      <c r="P715" s="17">
        <f t="shared" si="269"/>
        <v>0</v>
      </c>
      <c r="Q715" s="14">
        <f t="shared" ca="1" si="270"/>
        <v>135176.61240000001</v>
      </c>
      <c r="R715" s="21">
        <f t="shared" si="255"/>
        <v>0</v>
      </c>
      <c r="S715" s="14">
        <f t="shared" si="271"/>
        <v>0</v>
      </c>
      <c r="T715" s="4" t="str">
        <f t="shared" si="272"/>
        <v>J=</v>
      </c>
      <c r="U715" s="33">
        <f t="shared" si="273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6"/>
        <v>45555</v>
      </c>
      <c r="B716" s="124">
        <f t="shared" ca="1" si="259"/>
        <v>10941360.962400001</v>
      </c>
      <c r="C716" s="7">
        <f t="shared" si="260"/>
        <v>10800000</v>
      </c>
      <c r="D716" s="96">
        <f t="shared" si="258"/>
        <v>45554</v>
      </c>
      <c r="E716" s="94">
        <f ca="1">IF(D716&lt;$B$1,VLOOKUP(D716,[1]DI!$A$4:$B$15000,2,FALSE),0)</f>
        <v>0.1065</v>
      </c>
      <c r="F716" s="14">
        <f t="shared" ca="1" si="261"/>
        <v>1.00040168</v>
      </c>
      <c r="G716" s="14">
        <f ca="1">(TRUNC(PRODUCT($F$12:$F715),16))</f>
        <v>1.3776397852907001</v>
      </c>
      <c r="H716" s="14">
        <f t="shared" ca="1" si="262"/>
        <v>1.3652552498878401</v>
      </c>
      <c r="I716" s="14">
        <f t="shared" ca="1" si="263"/>
        <v>1.00907122</v>
      </c>
      <c r="J716" s="13">
        <f t="shared" si="257"/>
        <v>4.4499999999999998E-2</v>
      </c>
      <c r="K716" s="33">
        <f t="shared" si="264"/>
        <v>45524</v>
      </c>
      <c r="L716" s="2">
        <f t="shared" si="265"/>
        <v>23</v>
      </c>
      <c r="M716" s="17">
        <f t="shared" si="266"/>
        <v>23</v>
      </c>
      <c r="N716" s="12">
        <f t="shared" si="267"/>
        <v>1.0039816399999999</v>
      </c>
      <c r="O716" s="12">
        <f t="shared" ca="1" si="268"/>
        <v>1.0130889780000001</v>
      </c>
      <c r="P716" s="17">
        <f t="shared" si="269"/>
        <v>34</v>
      </c>
      <c r="Q716" s="14">
        <f t="shared" ca="1" si="270"/>
        <v>141360.96239999999</v>
      </c>
      <c r="R716" s="21">
        <f t="shared" ref="R716:R779" si="274">IF($P716&gt;0,VLOOKUP($P716,$W$12:$AC$150,7),0)</f>
        <v>0</v>
      </c>
      <c r="S716" s="14">
        <f t="shared" si="271"/>
        <v>0</v>
      </c>
      <c r="T716" s="4" t="str">
        <f t="shared" si="272"/>
        <v>J=</v>
      </c>
      <c r="U716" s="33">
        <f t="shared" si="273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5">WORKDAY($A716,1,$W$166:$W$544)</f>
        <v>45558</v>
      </c>
      <c r="B717" s="124">
        <f t="shared" ca="1" si="259"/>
        <v>10806204.977999991</v>
      </c>
      <c r="C717" s="7">
        <f t="shared" si="260"/>
        <v>10800000</v>
      </c>
      <c r="D717" s="96">
        <f t="shared" si="258"/>
        <v>45555</v>
      </c>
      <c r="E717" s="94">
        <f ca="1">IF(D717&lt;$B$1,VLOOKUP(D717,[1]DI!$A$4:$B$15000,2,FALSE),0)</f>
        <v>0.1065</v>
      </c>
      <c r="F717" s="14">
        <f t="shared" ca="1" si="261"/>
        <v>1.00040168</v>
      </c>
      <c r="G717" s="14">
        <f ca="1">(TRUNC(PRODUCT($F$12:$F716),16))</f>
        <v>1.3781931556396601</v>
      </c>
      <c r="H717" s="14">
        <f t="shared" ca="1" si="262"/>
        <v>1.3776397852907001</v>
      </c>
      <c r="I717" s="14">
        <f t="shared" ca="1" si="263"/>
        <v>1.00040168</v>
      </c>
      <c r="J717" s="13">
        <f t="shared" ref="J717:J780" si="276">J716</f>
        <v>4.4499999999999998E-2</v>
      </c>
      <c r="K717" s="33">
        <f t="shared" si="264"/>
        <v>45555</v>
      </c>
      <c r="L717" s="2">
        <f t="shared" si="265"/>
        <v>1</v>
      </c>
      <c r="M717" s="17">
        <f t="shared" si="266"/>
        <v>1</v>
      </c>
      <c r="N717" s="12">
        <f t="shared" si="267"/>
        <v>1.000172786</v>
      </c>
      <c r="O717" s="12">
        <f t="shared" ca="1" si="268"/>
        <v>1.0005745349999999</v>
      </c>
      <c r="P717" s="17">
        <f t="shared" si="269"/>
        <v>0</v>
      </c>
      <c r="Q717" s="14">
        <f t="shared" ca="1" si="270"/>
        <v>6204.9779999900002</v>
      </c>
      <c r="R717" s="21">
        <f t="shared" si="274"/>
        <v>0</v>
      </c>
      <c r="S717" s="14">
        <f t="shared" si="271"/>
        <v>0</v>
      </c>
      <c r="T717" s="4" t="str">
        <f t="shared" si="272"/>
        <v>J=</v>
      </c>
      <c r="U717" s="33">
        <f t="shared" si="273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5"/>
        <v>45559</v>
      </c>
      <c r="B718" s="124">
        <f t="shared" ca="1" si="259"/>
        <v>10812413.52</v>
      </c>
      <c r="C718" s="7">
        <f t="shared" si="260"/>
        <v>10800000</v>
      </c>
      <c r="D718" s="96">
        <f t="shared" si="258"/>
        <v>45558</v>
      </c>
      <c r="E718" s="94">
        <f ca="1">IF(D718&lt;$B$1,VLOOKUP(D718,[1]DI!$A$4:$B$15000,2,FALSE),0)</f>
        <v>0.1065</v>
      </c>
      <c r="F718" s="14">
        <f t="shared" ca="1" si="261"/>
        <v>1.00040168</v>
      </c>
      <c r="G718" s="14">
        <f ca="1">(TRUNC(PRODUCT($F$12:$F717),16))</f>
        <v>1.37874674826641</v>
      </c>
      <c r="H718" s="14">
        <f t="shared" ca="1" si="262"/>
        <v>1.3776397852907001</v>
      </c>
      <c r="I718" s="14">
        <f t="shared" ca="1" si="263"/>
        <v>1.0008035200000001</v>
      </c>
      <c r="J718" s="13">
        <f t="shared" si="276"/>
        <v>4.4499999999999998E-2</v>
      </c>
      <c r="K718" s="33">
        <f t="shared" si="264"/>
        <v>45555</v>
      </c>
      <c r="L718" s="2">
        <f t="shared" si="265"/>
        <v>2</v>
      </c>
      <c r="M718" s="17">
        <f t="shared" si="266"/>
        <v>2</v>
      </c>
      <c r="N718" s="12">
        <f t="shared" si="267"/>
        <v>1.0003456019999999</v>
      </c>
      <c r="O718" s="12">
        <f t="shared" ca="1" si="268"/>
        <v>1.0011494000000001</v>
      </c>
      <c r="P718" s="17">
        <f t="shared" si="269"/>
        <v>0</v>
      </c>
      <c r="Q718" s="14">
        <f t="shared" ca="1" si="270"/>
        <v>12413.52</v>
      </c>
      <c r="R718" s="21">
        <f t="shared" si="274"/>
        <v>0</v>
      </c>
      <c r="S718" s="14">
        <f t="shared" si="271"/>
        <v>0</v>
      </c>
      <c r="T718" s="4" t="str">
        <f t="shared" si="272"/>
        <v>J=</v>
      </c>
      <c r="U718" s="33">
        <f t="shared" si="273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5"/>
        <v>45560</v>
      </c>
      <c r="B719" s="124">
        <f t="shared" ca="1" si="259"/>
        <v>10818625.59359999</v>
      </c>
      <c r="C719" s="7">
        <f t="shared" si="260"/>
        <v>10800000</v>
      </c>
      <c r="D719" s="96">
        <f t="shared" ref="D719:D782" si="277">WORKDAY($A719,-1,$W$160:$W$544)</f>
        <v>45559</v>
      </c>
      <c r="E719" s="94">
        <f ca="1">IF(D719&lt;$B$1,VLOOKUP(D719,[1]DI!$A$4:$B$15000,2,FALSE),0)</f>
        <v>0.1065</v>
      </c>
      <c r="F719" s="14">
        <f t="shared" ca="1" si="261"/>
        <v>1.00040168</v>
      </c>
      <c r="G719" s="14">
        <f ca="1">(TRUNC(PRODUCT($F$12:$F718),16))</f>
        <v>1.37930056326026</v>
      </c>
      <c r="H719" s="14">
        <f t="shared" ca="1" si="262"/>
        <v>1.3776397852907001</v>
      </c>
      <c r="I719" s="14">
        <f t="shared" ca="1" si="263"/>
        <v>1.0012055200000001</v>
      </c>
      <c r="J719" s="13">
        <f t="shared" si="276"/>
        <v>4.4499999999999998E-2</v>
      </c>
      <c r="K719" s="33">
        <f t="shared" si="264"/>
        <v>45555</v>
      </c>
      <c r="L719" s="2">
        <f t="shared" si="265"/>
        <v>3</v>
      </c>
      <c r="M719" s="17">
        <f t="shared" si="266"/>
        <v>3</v>
      </c>
      <c r="N719" s="12">
        <f t="shared" si="267"/>
        <v>1.0005184469999999</v>
      </c>
      <c r="O719" s="12">
        <f t="shared" ca="1" si="268"/>
        <v>1.001724592</v>
      </c>
      <c r="P719" s="17">
        <f t="shared" si="269"/>
        <v>0</v>
      </c>
      <c r="Q719" s="14">
        <f t="shared" ca="1" si="270"/>
        <v>18625.593599989999</v>
      </c>
      <c r="R719" s="21">
        <f t="shared" si="274"/>
        <v>0</v>
      </c>
      <c r="S719" s="14">
        <f t="shared" si="271"/>
        <v>0</v>
      </c>
      <c r="T719" s="4" t="str">
        <f t="shared" si="272"/>
        <v>J=</v>
      </c>
      <c r="U719" s="33">
        <f t="shared" si="273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5"/>
        <v>45561</v>
      </c>
      <c r="B720" s="124">
        <f t="shared" ca="1" si="259"/>
        <v>10824841.339199999</v>
      </c>
      <c r="C720" s="7">
        <f t="shared" si="260"/>
        <v>10800000</v>
      </c>
      <c r="D720" s="96">
        <f t="shared" si="277"/>
        <v>45560</v>
      </c>
      <c r="E720" s="94">
        <f ca="1">IF(D720&lt;$B$1,VLOOKUP(D720,[1]DI!$A$4:$B$15000,2,FALSE),0)</f>
        <v>0.1065</v>
      </c>
      <c r="F720" s="14">
        <f t="shared" ca="1" si="261"/>
        <v>1.00040168</v>
      </c>
      <c r="G720" s="14">
        <f ca="1">(TRUNC(PRODUCT($F$12:$F719),16))</f>
        <v>1.3798546007105099</v>
      </c>
      <c r="H720" s="14">
        <f t="shared" ca="1" si="262"/>
        <v>1.3776397852907001</v>
      </c>
      <c r="I720" s="14">
        <f t="shared" ca="1" si="263"/>
        <v>1.0016076899999999</v>
      </c>
      <c r="J720" s="13">
        <f t="shared" si="276"/>
        <v>4.4499999999999998E-2</v>
      </c>
      <c r="K720" s="33">
        <f t="shared" si="264"/>
        <v>45555</v>
      </c>
      <c r="L720" s="2">
        <f t="shared" si="265"/>
        <v>4</v>
      </c>
      <c r="M720" s="17">
        <f t="shared" si="266"/>
        <v>4</v>
      </c>
      <c r="N720" s="12">
        <f t="shared" si="267"/>
        <v>1.0006913230000001</v>
      </c>
      <c r="O720" s="12">
        <f t="shared" ca="1" si="268"/>
        <v>1.002300124</v>
      </c>
      <c r="P720" s="17">
        <f t="shared" si="269"/>
        <v>0</v>
      </c>
      <c r="Q720" s="14">
        <f t="shared" ca="1" si="270"/>
        <v>24841.339199999999</v>
      </c>
      <c r="R720" s="21">
        <f t="shared" si="274"/>
        <v>0</v>
      </c>
      <c r="S720" s="14">
        <f t="shared" si="271"/>
        <v>0</v>
      </c>
      <c r="T720" s="4" t="str">
        <f t="shared" si="272"/>
        <v>J=</v>
      </c>
      <c r="U720" s="33">
        <f t="shared" si="273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5"/>
        <v>45562</v>
      </c>
      <c r="B721" s="124">
        <f t="shared" ca="1" si="259"/>
        <v>10831060.529999999</v>
      </c>
      <c r="C721" s="7">
        <f t="shared" si="260"/>
        <v>10800000</v>
      </c>
      <c r="D721" s="96">
        <f t="shared" si="277"/>
        <v>45561</v>
      </c>
      <c r="E721" s="94">
        <f ca="1">IF(D721&lt;$B$1,VLOOKUP(D721,[1]DI!$A$4:$B$15000,2,FALSE),0)</f>
        <v>0.1065</v>
      </c>
      <c r="F721" s="14">
        <f t="shared" ca="1" si="261"/>
        <v>1.00040168</v>
      </c>
      <c r="G721" s="14">
        <f ca="1">(TRUNC(PRODUCT($F$12:$F720),16))</f>
        <v>1.3804088607065199</v>
      </c>
      <c r="H721" s="14">
        <f t="shared" ca="1" si="262"/>
        <v>1.3776397852907001</v>
      </c>
      <c r="I721" s="14">
        <f t="shared" ca="1" si="263"/>
        <v>1.00201001</v>
      </c>
      <c r="J721" s="13">
        <f t="shared" si="276"/>
        <v>4.4499999999999998E-2</v>
      </c>
      <c r="K721" s="33">
        <f t="shared" si="264"/>
        <v>45555</v>
      </c>
      <c r="L721" s="2">
        <f t="shared" si="265"/>
        <v>5</v>
      </c>
      <c r="M721" s="17">
        <f t="shared" si="266"/>
        <v>5</v>
      </c>
      <c r="N721" s="12">
        <f t="shared" si="267"/>
        <v>1.000864228</v>
      </c>
      <c r="O721" s="12">
        <f t="shared" ca="1" si="268"/>
        <v>1.002875975</v>
      </c>
      <c r="P721" s="17">
        <f t="shared" si="269"/>
        <v>0</v>
      </c>
      <c r="Q721" s="14">
        <f t="shared" ca="1" si="270"/>
        <v>31060.53</v>
      </c>
      <c r="R721" s="21">
        <f t="shared" si="274"/>
        <v>0</v>
      </c>
      <c r="S721" s="14">
        <f t="shared" si="271"/>
        <v>0</v>
      </c>
      <c r="T721" s="4" t="str">
        <f t="shared" si="272"/>
        <v>J=</v>
      </c>
      <c r="U721" s="33">
        <f t="shared" si="273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5"/>
        <v>45565</v>
      </c>
      <c r="B722" s="124">
        <f t="shared" ca="1" si="259"/>
        <v>10837283.39279999</v>
      </c>
      <c r="C722" s="7">
        <f t="shared" si="260"/>
        <v>10800000</v>
      </c>
      <c r="D722" s="96">
        <f t="shared" si="277"/>
        <v>45562</v>
      </c>
      <c r="E722" s="94">
        <f ca="1">IF(D722&lt;$B$1,VLOOKUP(D722,[1]DI!$A$4:$B$15000,2,FALSE),0)</f>
        <v>0.1065</v>
      </c>
      <c r="F722" s="14">
        <f t="shared" ca="1" si="261"/>
        <v>1.00040168</v>
      </c>
      <c r="G722" s="14">
        <f ca="1">(TRUNC(PRODUCT($F$12:$F721),16))</f>
        <v>1.38096334333769</v>
      </c>
      <c r="H722" s="14">
        <f t="shared" ca="1" si="262"/>
        <v>1.3776397852907001</v>
      </c>
      <c r="I722" s="14">
        <f t="shared" ca="1" si="263"/>
        <v>1.0024124999999999</v>
      </c>
      <c r="J722" s="13">
        <f t="shared" si="276"/>
        <v>4.4499999999999998E-2</v>
      </c>
      <c r="K722" s="33">
        <f t="shared" si="264"/>
        <v>45555</v>
      </c>
      <c r="L722" s="2">
        <f t="shared" si="265"/>
        <v>6</v>
      </c>
      <c r="M722" s="17">
        <f t="shared" si="266"/>
        <v>6</v>
      </c>
      <c r="N722" s="12">
        <f t="shared" si="267"/>
        <v>1.001037164</v>
      </c>
      <c r="O722" s="12">
        <f t="shared" ca="1" si="268"/>
        <v>1.003452166</v>
      </c>
      <c r="P722" s="17">
        <f t="shared" si="269"/>
        <v>0</v>
      </c>
      <c r="Q722" s="14">
        <f t="shared" ca="1" si="270"/>
        <v>37283.392799989997</v>
      </c>
      <c r="R722" s="21">
        <f t="shared" si="274"/>
        <v>0</v>
      </c>
      <c r="S722" s="14">
        <f t="shared" si="271"/>
        <v>0</v>
      </c>
      <c r="T722" s="4" t="str">
        <f t="shared" si="272"/>
        <v>J=</v>
      </c>
      <c r="U722" s="33">
        <f t="shared" si="273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5"/>
        <v>45566</v>
      </c>
      <c r="B723" s="124">
        <f t="shared" ca="1" si="259"/>
        <v>10843509.808800001</v>
      </c>
      <c r="C723" s="7">
        <f t="shared" si="260"/>
        <v>10800000</v>
      </c>
      <c r="D723" s="96">
        <f t="shared" si="277"/>
        <v>45565</v>
      </c>
      <c r="E723" s="94">
        <f ca="1">IF(D723&lt;$B$1,VLOOKUP(D723,[1]DI!$A$4:$B$15000,2,FALSE),0)</f>
        <v>0.1065</v>
      </c>
      <c r="F723" s="14">
        <f t="shared" ca="1" si="261"/>
        <v>1.00040168</v>
      </c>
      <c r="G723" s="14">
        <f ca="1">(TRUNC(PRODUCT($F$12:$F722),16))</f>
        <v>1.38151804869344</v>
      </c>
      <c r="H723" s="14">
        <f t="shared" ca="1" si="262"/>
        <v>1.3776397852907001</v>
      </c>
      <c r="I723" s="14">
        <f t="shared" ca="1" si="263"/>
        <v>1.00281515</v>
      </c>
      <c r="J723" s="13">
        <f t="shared" si="276"/>
        <v>4.4499999999999998E-2</v>
      </c>
      <c r="K723" s="33">
        <f t="shared" si="264"/>
        <v>45555</v>
      </c>
      <c r="L723" s="2">
        <f t="shared" si="265"/>
        <v>7</v>
      </c>
      <c r="M723" s="17">
        <f t="shared" si="266"/>
        <v>7</v>
      </c>
      <c r="N723" s="12">
        <f t="shared" si="267"/>
        <v>1.0012101289999999</v>
      </c>
      <c r="O723" s="12">
        <f t="shared" ca="1" si="268"/>
        <v>1.0040286860000001</v>
      </c>
      <c r="P723" s="17">
        <f t="shared" si="269"/>
        <v>0</v>
      </c>
      <c r="Q723" s="14">
        <f t="shared" ca="1" si="270"/>
        <v>43509.808799999999</v>
      </c>
      <c r="R723" s="21">
        <f t="shared" si="274"/>
        <v>0</v>
      </c>
      <c r="S723" s="14">
        <f t="shared" si="271"/>
        <v>0</v>
      </c>
      <c r="T723" s="4" t="str">
        <f t="shared" si="272"/>
        <v>J=</v>
      </c>
      <c r="U723" s="33">
        <f t="shared" si="273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5"/>
        <v>45567</v>
      </c>
      <c r="B724" s="124">
        <f t="shared" ca="1" si="259"/>
        <v>10849739.778000001</v>
      </c>
      <c r="C724" s="7">
        <f t="shared" si="260"/>
        <v>10800000</v>
      </c>
      <c r="D724" s="96">
        <f t="shared" si="277"/>
        <v>45566</v>
      </c>
      <c r="E724" s="94">
        <f ca="1">IF(D724&lt;$B$1,VLOOKUP(D724,[1]DI!$A$4:$B$15000,2,FALSE),0)</f>
        <v>0.1065</v>
      </c>
      <c r="F724" s="14">
        <f t="shared" ca="1" si="261"/>
        <v>1.00040168</v>
      </c>
      <c r="G724" s="14">
        <f ca="1">(TRUNC(PRODUCT($F$12:$F723),16))</f>
        <v>1.38207297686324</v>
      </c>
      <c r="H724" s="14">
        <f t="shared" ca="1" si="262"/>
        <v>1.3776397852907001</v>
      </c>
      <c r="I724" s="14">
        <f t="shared" ca="1" si="263"/>
        <v>1.00321796</v>
      </c>
      <c r="J724" s="13">
        <f t="shared" si="276"/>
        <v>4.4499999999999998E-2</v>
      </c>
      <c r="K724" s="33">
        <f t="shared" si="264"/>
        <v>45555</v>
      </c>
      <c r="L724" s="2">
        <f t="shared" si="265"/>
        <v>8</v>
      </c>
      <c r="M724" s="17">
        <f t="shared" si="266"/>
        <v>8</v>
      </c>
      <c r="N724" s="12">
        <f t="shared" si="267"/>
        <v>1.001383124</v>
      </c>
      <c r="O724" s="12">
        <f t="shared" ca="1" si="268"/>
        <v>1.004605535</v>
      </c>
      <c r="P724" s="17">
        <f t="shared" si="269"/>
        <v>0</v>
      </c>
      <c r="Q724" s="14">
        <f t="shared" ca="1" si="270"/>
        <v>49739.777999999998</v>
      </c>
      <c r="R724" s="21">
        <f t="shared" si="274"/>
        <v>0</v>
      </c>
      <c r="S724" s="14">
        <f t="shared" si="271"/>
        <v>0</v>
      </c>
      <c r="T724" s="4" t="str">
        <f t="shared" si="272"/>
        <v>J=</v>
      </c>
      <c r="U724" s="33">
        <f t="shared" si="273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5"/>
        <v>45568</v>
      </c>
      <c r="B725" s="124">
        <f t="shared" ca="1" si="259"/>
        <v>10855973.3112</v>
      </c>
      <c r="C725" s="7">
        <f t="shared" si="260"/>
        <v>10800000</v>
      </c>
      <c r="D725" s="96">
        <f t="shared" si="277"/>
        <v>45567</v>
      </c>
      <c r="E725" s="94">
        <f ca="1">IF(D725&lt;$B$1,VLOOKUP(D725,[1]DI!$A$4:$B$15000,2,FALSE),0)</f>
        <v>0.1065</v>
      </c>
      <c r="F725" s="14">
        <f t="shared" ca="1" si="261"/>
        <v>1.00040168</v>
      </c>
      <c r="G725" s="14">
        <f ca="1">(TRUNC(PRODUCT($F$12:$F724),16))</f>
        <v>1.38262812793659</v>
      </c>
      <c r="H725" s="14">
        <f t="shared" ca="1" si="262"/>
        <v>1.3776397852907001</v>
      </c>
      <c r="I725" s="14">
        <f t="shared" ca="1" si="263"/>
        <v>1.0036209300000001</v>
      </c>
      <c r="J725" s="13">
        <f t="shared" si="276"/>
        <v>4.4499999999999998E-2</v>
      </c>
      <c r="K725" s="33">
        <f t="shared" si="264"/>
        <v>45555</v>
      </c>
      <c r="L725" s="2">
        <f t="shared" si="265"/>
        <v>9</v>
      </c>
      <c r="M725" s="17">
        <f t="shared" si="266"/>
        <v>9</v>
      </c>
      <c r="N725" s="12">
        <f t="shared" si="267"/>
        <v>1.001556149</v>
      </c>
      <c r="O725" s="12">
        <f t="shared" ca="1" si="268"/>
        <v>1.005182714</v>
      </c>
      <c r="P725" s="17">
        <f t="shared" si="269"/>
        <v>0</v>
      </c>
      <c r="Q725" s="14">
        <f t="shared" ca="1" si="270"/>
        <v>55973.311199999996</v>
      </c>
      <c r="R725" s="21">
        <f t="shared" si="274"/>
        <v>0</v>
      </c>
      <c r="S725" s="14">
        <f t="shared" si="271"/>
        <v>0</v>
      </c>
      <c r="T725" s="4" t="str">
        <f t="shared" si="272"/>
        <v>J=</v>
      </c>
      <c r="U725" s="33">
        <f t="shared" si="273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5"/>
        <v>45569</v>
      </c>
      <c r="B726" s="124">
        <f t="shared" ca="1" si="259"/>
        <v>10862210.5056</v>
      </c>
      <c r="C726" s="7">
        <f t="shared" si="260"/>
        <v>10800000</v>
      </c>
      <c r="D726" s="96">
        <f t="shared" si="277"/>
        <v>45568</v>
      </c>
      <c r="E726" s="94">
        <f ca="1">IF(D726&lt;$B$1,VLOOKUP(D726,[1]DI!$A$4:$B$15000,2,FALSE),0)</f>
        <v>0.1065</v>
      </c>
      <c r="F726" s="14">
        <f t="shared" ca="1" si="261"/>
        <v>1.00040168</v>
      </c>
      <c r="G726" s="14">
        <f ca="1">(TRUNC(PRODUCT($F$12:$F725),16))</f>
        <v>1.3831835020030201</v>
      </c>
      <c r="H726" s="14">
        <f t="shared" ca="1" si="262"/>
        <v>1.3776397852907001</v>
      </c>
      <c r="I726" s="14">
        <f t="shared" ca="1" si="263"/>
        <v>1.00402407</v>
      </c>
      <c r="J726" s="13">
        <f t="shared" si="276"/>
        <v>4.4499999999999998E-2</v>
      </c>
      <c r="K726" s="33">
        <f t="shared" si="264"/>
        <v>45555</v>
      </c>
      <c r="L726" s="2">
        <f t="shared" si="265"/>
        <v>10</v>
      </c>
      <c r="M726" s="17">
        <f t="shared" si="266"/>
        <v>10</v>
      </c>
      <c r="N726" s="12">
        <f t="shared" si="267"/>
        <v>1.0017292040000001</v>
      </c>
      <c r="O726" s="12">
        <f t="shared" ca="1" si="268"/>
        <v>1.0057602320000001</v>
      </c>
      <c r="P726" s="17">
        <f t="shared" si="269"/>
        <v>0</v>
      </c>
      <c r="Q726" s="14">
        <f t="shared" ca="1" si="270"/>
        <v>62210.505599999997</v>
      </c>
      <c r="R726" s="21">
        <f t="shared" si="274"/>
        <v>0</v>
      </c>
      <c r="S726" s="14">
        <f t="shared" si="271"/>
        <v>0</v>
      </c>
      <c r="T726" s="4" t="str">
        <f t="shared" si="272"/>
        <v>J=</v>
      </c>
      <c r="U726" s="33">
        <f t="shared" si="273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5"/>
        <v>45572</v>
      </c>
      <c r="B727" s="124">
        <f t="shared" ca="1" si="259"/>
        <v>10868451.15599999</v>
      </c>
      <c r="C727" s="7">
        <f t="shared" si="260"/>
        <v>10800000</v>
      </c>
      <c r="D727" s="96">
        <f t="shared" si="277"/>
        <v>45569</v>
      </c>
      <c r="E727" s="94">
        <f ca="1">IF(D727&lt;$B$1,VLOOKUP(D727,[1]DI!$A$4:$B$15000,2,FALSE),0)</f>
        <v>0.1065</v>
      </c>
      <c r="F727" s="14">
        <f t="shared" ca="1" si="261"/>
        <v>1.00040168</v>
      </c>
      <c r="G727" s="14">
        <f ca="1">(TRUNC(PRODUCT($F$12:$F726),16))</f>
        <v>1.3837390991520999</v>
      </c>
      <c r="H727" s="14">
        <f t="shared" ca="1" si="262"/>
        <v>1.3776397852907001</v>
      </c>
      <c r="I727" s="14">
        <f t="shared" ca="1" si="263"/>
        <v>1.00442736</v>
      </c>
      <c r="J727" s="13">
        <f t="shared" si="276"/>
        <v>4.4499999999999998E-2</v>
      </c>
      <c r="K727" s="33">
        <f t="shared" si="264"/>
        <v>45555</v>
      </c>
      <c r="L727" s="2">
        <f t="shared" si="265"/>
        <v>11</v>
      </c>
      <c r="M727" s="17">
        <f t="shared" si="266"/>
        <v>11</v>
      </c>
      <c r="N727" s="12">
        <f t="shared" si="267"/>
        <v>1.0019022879999999</v>
      </c>
      <c r="O727" s="12">
        <f t="shared" ca="1" si="268"/>
        <v>1.00633807</v>
      </c>
      <c r="P727" s="17">
        <f t="shared" si="269"/>
        <v>0</v>
      </c>
      <c r="Q727" s="14">
        <f t="shared" ca="1" si="270"/>
        <v>68451.155999990006</v>
      </c>
      <c r="R727" s="21">
        <f t="shared" si="274"/>
        <v>0</v>
      </c>
      <c r="S727" s="14">
        <f t="shared" si="271"/>
        <v>0</v>
      </c>
      <c r="T727" s="4" t="str">
        <f t="shared" si="272"/>
        <v>J=</v>
      </c>
      <c r="U727" s="33">
        <f t="shared" si="273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5"/>
        <v>45573</v>
      </c>
      <c r="B728" s="124">
        <f t="shared" ca="1" si="259"/>
        <v>10874695.4892</v>
      </c>
      <c r="C728" s="7">
        <f t="shared" si="260"/>
        <v>10800000</v>
      </c>
      <c r="D728" s="96">
        <f t="shared" si="277"/>
        <v>45572</v>
      </c>
      <c r="E728" s="94">
        <f ca="1">IF(D728&lt;$B$1,VLOOKUP(D728,[1]DI!$A$4:$B$15000,2,FALSE),0)</f>
        <v>0.1065</v>
      </c>
      <c r="F728" s="14">
        <f t="shared" ca="1" si="261"/>
        <v>1.00040168</v>
      </c>
      <c r="G728" s="14">
        <f ca="1">(TRUNC(PRODUCT($F$12:$F727),16))</f>
        <v>1.38429491947345</v>
      </c>
      <c r="H728" s="14">
        <f t="shared" ca="1" si="262"/>
        <v>1.3776397852907001</v>
      </c>
      <c r="I728" s="14">
        <f t="shared" ca="1" si="263"/>
        <v>1.00483082</v>
      </c>
      <c r="J728" s="13">
        <f t="shared" si="276"/>
        <v>4.4499999999999998E-2</v>
      </c>
      <c r="K728" s="33">
        <f t="shared" si="264"/>
        <v>45555</v>
      </c>
      <c r="L728" s="2">
        <f t="shared" si="265"/>
        <v>12</v>
      </c>
      <c r="M728" s="17">
        <f t="shared" si="266"/>
        <v>12</v>
      </c>
      <c r="N728" s="12">
        <f t="shared" si="267"/>
        <v>1.0020754030000001</v>
      </c>
      <c r="O728" s="12">
        <f t="shared" ca="1" si="268"/>
        <v>1.0069162490000001</v>
      </c>
      <c r="P728" s="17">
        <f t="shared" si="269"/>
        <v>0</v>
      </c>
      <c r="Q728" s="14">
        <f t="shared" ca="1" si="270"/>
        <v>74695.489199999996</v>
      </c>
      <c r="R728" s="21">
        <f t="shared" si="274"/>
        <v>0</v>
      </c>
      <c r="S728" s="14">
        <f t="shared" si="271"/>
        <v>0</v>
      </c>
      <c r="T728" s="4" t="str">
        <f t="shared" si="272"/>
        <v>J=</v>
      </c>
      <c r="U728" s="33">
        <f t="shared" si="273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5"/>
        <v>45574</v>
      </c>
      <c r="B729" s="124">
        <f t="shared" ca="1" si="259"/>
        <v>10880943.38639999</v>
      </c>
      <c r="C729" s="7">
        <f t="shared" si="260"/>
        <v>10800000</v>
      </c>
      <c r="D729" s="96">
        <f t="shared" si="277"/>
        <v>45573</v>
      </c>
      <c r="E729" s="94">
        <f ca="1">IF(D729&lt;$B$1,VLOOKUP(D729,[1]DI!$A$4:$B$15000,2,FALSE),0)</f>
        <v>0.1065</v>
      </c>
      <c r="F729" s="14">
        <f t="shared" ca="1" si="261"/>
        <v>1.00040168</v>
      </c>
      <c r="G729" s="14">
        <f ca="1">(TRUNC(PRODUCT($F$12:$F728),16))</f>
        <v>1.3848509630567001</v>
      </c>
      <c r="H729" s="14">
        <f t="shared" ca="1" si="262"/>
        <v>1.3776397852907001</v>
      </c>
      <c r="I729" s="14">
        <f t="shared" ca="1" si="263"/>
        <v>1.00523444</v>
      </c>
      <c r="J729" s="13">
        <f t="shared" si="276"/>
        <v>4.4499999999999998E-2</v>
      </c>
      <c r="K729" s="33">
        <f t="shared" si="264"/>
        <v>45555</v>
      </c>
      <c r="L729" s="2">
        <f t="shared" si="265"/>
        <v>13</v>
      </c>
      <c r="M729" s="17">
        <f t="shared" si="266"/>
        <v>13</v>
      </c>
      <c r="N729" s="12">
        <f t="shared" si="267"/>
        <v>1.0022485480000001</v>
      </c>
      <c r="O729" s="12">
        <f t="shared" ca="1" si="268"/>
        <v>1.007494758</v>
      </c>
      <c r="P729" s="17">
        <f t="shared" si="269"/>
        <v>0</v>
      </c>
      <c r="Q729" s="14">
        <f t="shared" ca="1" si="270"/>
        <v>80943.386399990006</v>
      </c>
      <c r="R729" s="21">
        <f t="shared" si="274"/>
        <v>0</v>
      </c>
      <c r="S729" s="14">
        <f t="shared" si="271"/>
        <v>0</v>
      </c>
      <c r="T729" s="4" t="str">
        <f t="shared" si="272"/>
        <v>J=</v>
      </c>
      <c r="U729" s="33">
        <f t="shared" si="273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5"/>
        <v>45575</v>
      </c>
      <c r="B730" s="124">
        <f t="shared" ca="1" si="259"/>
        <v>10887194.944799989</v>
      </c>
      <c r="C730" s="7">
        <f t="shared" si="260"/>
        <v>10800000</v>
      </c>
      <c r="D730" s="96">
        <f t="shared" si="277"/>
        <v>45574</v>
      </c>
      <c r="E730" s="94">
        <f ca="1">IF(D730&lt;$B$1,VLOOKUP(D730,[1]DI!$A$4:$B$15000,2,FALSE),0)</f>
        <v>0.1065</v>
      </c>
      <c r="F730" s="14">
        <f t="shared" ca="1" si="261"/>
        <v>1.00040168</v>
      </c>
      <c r="G730" s="14">
        <f ca="1">(TRUNC(PRODUCT($F$12:$F729),16))</f>
        <v>1.3854072299915401</v>
      </c>
      <c r="H730" s="14">
        <f t="shared" ca="1" si="262"/>
        <v>1.3776397852907001</v>
      </c>
      <c r="I730" s="14">
        <f t="shared" ca="1" si="263"/>
        <v>1.00563823</v>
      </c>
      <c r="J730" s="13">
        <f t="shared" si="276"/>
        <v>4.4499999999999998E-2</v>
      </c>
      <c r="K730" s="33">
        <f t="shared" si="264"/>
        <v>45555</v>
      </c>
      <c r="L730" s="2">
        <f t="shared" si="265"/>
        <v>14</v>
      </c>
      <c r="M730" s="17">
        <f t="shared" si="266"/>
        <v>14</v>
      </c>
      <c r="N730" s="12">
        <f t="shared" si="267"/>
        <v>1.002421722</v>
      </c>
      <c r="O730" s="12">
        <f t="shared" ca="1" si="268"/>
        <v>1.008073606</v>
      </c>
      <c r="P730" s="17">
        <f t="shared" si="269"/>
        <v>0</v>
      </c>
      <c r="Q730" s="14">
        <f t="shared" ca="1" si="270"/>
        <v>87194.94479999</v>
      </c>
      <c r="R730" s="21">
        <f t="shared" si="274"/>
        <v>0</v>
      </c>
      <c r="S730" s="14">
        <f t="shared" si="271"/>
        <v>0</v>
      </c>
      <c r="T730" s="4" t="str">
        <f t="shared" si="272"/>
        <v>J=</v>
      </c>
      <c r="U730" s="33">
        <f t="shared" si="273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5"/>
        <v>45576</v>
      </c>
      <c r="B731" s="124">
        <f t="shared" ca="1" si="259"/>
        <v>10893449.98079999</v>
      </c>
      <c r="C731" s="7">
        <f t="shared" si="260"/>
        <v>10800000</v>
      </c>
      <c r="D731" s="96">
        <f t="shared" si="277"/>
        <v>45575</v>
      </c>
      <c r="E731" s="94">
        <f ca="1">IF(D731&lt;$B$1,VLOOKUP(D731,[1]DI!$A$4:$B$15000,2,FALSE),0)</f>
        <v>0.1065</v>
      </c>
      <c r="F731" s="14">
        <f t="shared" ca="1" si="261"/>
        <v>1.00040168</v>
      </c>
      <c r="G731" s="14">
        <f ca="1">(TRUNC(PRODUCT($F$12:$F730),16))</f>
        <v>1.38596372036768</v>
      </c>
      <c r="H731" s="14">
        <f t="shared" ca="1" si="262"/>
        <v>1.3776397852907001</v>
      </c>
      <c r="I731" s="14">
        <f t="shared" ca="1" si="263"/>
        <v>1.00604217</v>
      </c>
      <c r="J731" s="13">
        <f t="shared" si="276"/>
        <v>4.4499999999999998E-2</v>
      </c>
      <c r="K731" s="33">
        <f t="shared" si="264"/>
        <v>45555</v>
      </c>
      <c r="L731" s="2">
        <f t="shared" si="265"/>
        <v>15</v>
      </c>
      <c r="M731" s="17">
        <f t="shared" si="266"/>
        <v>15</v>
      </c>
      <c r="N731" s="12">
        <f t="shared" si="267"/>
        <v>1.0025949270000001</v>
      </c>
      <c r="O731" s="12">
        <f t="shared" ca="1" si="268"/>
        <v>1.0086527759999999</v>
      </c>
      <c r="P731" s="17">
        <f t="shared" si="269"/>
        <v>0</v>
      </c>
      <c r="Q731" s="14">
        <f t="shared" ca="1" si="270"/>
        <v>93449.980799989993</v>
      </c>
      <c r="R731" s="21">
        <f t="shared" si="274"/>
        <v>0</v>
      </c>
      <c r="S731" s="14">
        <f t="shared" si="271"/>
        <v>0</v>
      </c>
      <c r="T731" s="4" t="str">
        <f t="shared" si="272"/>
        <v>J=</v>
      </c>
      <c r="U731" s="33">
        <f t="shared" si="273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5"/>
        <v>45579</v>
      </c>
      <c r="B732" s="124">
        <f t="shared" ca="1" si="259"/>
        <v>10899708.67799999</v>
      </c>
      <c r="C732" s="7">
        <f t="shared" si="260"/>
        <v>10800000</v>
      </c>
      <c r="D732" s="96">
        <f t="shared" si="277"/>
        <v>45576</v>
      </c>
      <c r="E732" s="94">
        <f ca="1">IF(D732&lt;$B$1,VLOOKUP(D732,[1]DI!$A$4:$B$15000,2,FALSE),0)</f>
        <v>0.1065</v>
      </c>
      <c r="F732" s="14">
        <f t="shared" ca="1" si="261"/>
        <v>1.00040168</v>
      </c>
      <c r="G732" s="14">
        <f ca="1">(TRUNC(PRODUCT($F$12:$F731),16))</f>
        <v>1.38652043427488</v>
      </c>
      <c r="H732" s="14">
        <f t="shared" ca="1" si="262"/>
        <v>1.3776397852907001</v>
      </c>
      <c r="I732" s="14">
        <f t="shared" ca="1" si="263"/>
        <v>1.00644628</v>
      </c>
      <c r="J732" s="13">
        <f t="shared" si="276"/>
        <v>4.4499999999999998E-2</v>
      </c>
      <c r="K732" s="33">
        <f t="shared" si="264"/>
        <v>45555</v>
      </c>
      <c r="L732" s="2">
        <f t="shared" si="265"/>
        <v>16</v>
      </c>
      <c r="M732" s="17">
        <f t="shared" si="266"/>
        <v>16</v>
      </c>
      <c r="N732" s="12">
        <f t="shared" si="267"/>
        <v>1.0027681610000001</v>
      </c>
      <c r="O732" s="12">
        <f t="shared" ca="1" si="268"/>
        <v>1.009232285</v>
      </c>
      <c r="P732" s="17">
        <f t="shared" si="269"/>
        <v>0</v>
      </c>
      <c r="Q732" s="14">
        <f t="shared" ca="1" si="270"/>
        <v>99708.677999990003</v>
      </c>
      <c r="R732" s="21">
        <f t="shared" si="274"/>
        <v>0</v>
      </c>
      <c r="S732" s="14">
        <f t="shared" si="271"/>
        <v>0</v>
      </c>
      <c r="T732" s="4" t="str">
        <f t="shared" si="272"/>
        <v>J=</v>
      </c>
      <c r="U732" s="33">
        <f t="shared" si="273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5"/>
        <v>45580</v>
      </c>
      <c r="B733" s="124">
        <f t="shared" ca="1" si="259"/>
        <v>10905970.949999999</v>
      </c>
      <c r="C733" s="7">
        <f t="shared" si="260"/>
        <v>10800000</v>
      </c>
      <c r="D733" s="96">
        <f t="shared" si="277"/>
        <v>45579</v>
      </c>
      <c r="E733" s="94">
        <f ca="1">IF(D733&lt;$B$1,VLOOKUP(D733,[1]DI!$A$4:$B$15000,2,FALSE),0)</f>
        <v>0.1065</v>
      </c>
      <c r="F733" s="14">
        <f t="shared" ca="1" si="261"/>
        <v>1.00040168</v>
      </c>
      <c r="G733" s="14">
        <f ca="1">(TRUNC(PRODUCT($F$12:$F732),16))</f>
        <v>1.3870773718029199</v>
      </c>
      <c r="H733" s="14">
        <f t="shared" ca="1" si="262"/>
        <v>1.3776397852907001</v>
      </c>
      <c r="I733" s="14">
        <f t="shared" ca="1" si="263"/>
        <v>1.00685055</v>
      </c>
      <c r="J733" s="13">
        <f t="shared" si="276"/>
        <v>4.4499999999999998E-2</v>
      </c>
      <c r="K733" s="33">
        <f t="shared" si="264"/>
        <v>45555</v>
      </c>
      <c r="L733" s="2">
        <f t="shared" si="265"/>
        <v>17</v>
      </c>
      <c r="M733" s="17">
        <f t="shared" si="266"/>
        <v>17</v>
      </c>
      <c r="N733" s="12">
        <f t="shared" si="267"/>
        <v>1.0029414249999999</v>
      </c>
      <c r="O733" s="12">
        <f t="shared" ca="1" si="268"/>
        <v>1.0098121250000001</v>
      </c>
      <c r="P733" s="17">
        <f t="shared" si="269"/>
        <v>0</v>
      </c>
      <c r="Q733" s="14">
        <f t="shared" ca="1" si="270"/>
        <v>105970.95</v>
      </c>
      <c r="R733" s="21">
        <f t="shared" si="274"/>
        <v>0</v>
      </c>
      <c r="S733" s="14">
        <f t="shared" si="271"/>
        <v>0</v>
      </c>
      <c r="T733" s="4" t="str">
        <f t="shared" si="272"/>
        <v>J=</v>
      </c>
      <c r="U733" s="33">
        <f t="shared" si="273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5"/>
        <v>45581</v>
      </c>
      <c r="B734" s="124">
        <f t="shared" ca="1" si="259"/>
        <v>10912236.796800001</v>
      </c>
      <c r="C734" s="7">
        <f t="shared" si="260"/>
        <v>10800000</v>
      </c>
      <c r="D734" s="96">
        <f t="shared" si="277"/>
        <v>45580</v>
      </c>
      <c r="E734" s="94">
        <f ca="1">IF(D734&lt;$B$1,VLOOKUP(D734,[1]DI!$A$4:$B$15000,2,FALSE),0)</f>
        <v>0.1065</v>
      </c>
      <c r="F734" s="14">
        <f t="shared" ca="1" si="261"/>
        <v>1.00040168</v>
      </c>
      <c r="G734" s="14">
        <f ca="1">(TRUNC(PRODUCT($F$12:$F733),16))</f>
        <v>1.38763453304163</v>
      </c>
      <c r="H734" s="14">
        <f t="shared" ca="1" si="262"/>
        <v>1.3776397852907001</v>
      </c>
      <c r="I734" s="14">
        <f t="shared" ca="1" si="263"/>
        <v>1.0072549799999999</v>
      </c>
      <c r="J734" s="13">
        <f t="shared" si="276"/>
        <v>4.4499999999999998E-2</v>
      </c>
      <c r="K734" s="33">
        <f t="shared" si="264"/>
        <v>45555</v>
      </c>
      <c r="L734" s="2">
        <f t="shared" si="265"/>
        <v>18</v>
      </c>
      <c r="M734" s="17">
        <f t="shared" si="266"/>
        <v>18</v>
      </c>
      <c r="N734" s="12">
        <f t="shared" si="267"/>
        <v>1.003114719</v>
      </c>
      <c r="O734" s="12">
        <f t="shared" ca="1" si="268"/>
        <v>1.010392296</v>
      </c>
      <c r="P734" s="17">
        <f t="shared" si="269"/>
        <v>0</v>
      </c>
      <c r="Q734" s="14">
        <f t="shared" ca="1" si="270"/>
        <v>112236.7968</v>
      </c>
      <c r="R734" s="21">
        <f t="shared" si="274"/>
        <v>0</v>
      </c>
      <c r="S734" s="14">
        <f t="shared" si="271"/>
        <v>0</v>
      </c>
      <c r="T734" s="4" t="str">
        <f t="shared" si="272"/>
        <v>J=</v>
      </c>
      <c r="U734" s="33">
        <f t="shared" si="273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5"/>
        <v>45582</v>
      </c>
      <c r="B735" s="124">
        <f t="shared" ca="1" si="259"/>
        <v>10918506.229199991</v>
      </c>
      <c r="C735" s="7">
        <f t="shared" si="260"/>
        <v>10800000</v>
      </c>
      <c r="D735" s="96">
        <f t="shared" si="277"/>
        <v>45581</v>
      </c>
      <c r="E735" s="94">
        <f ca="1">IF(D735&lt;$B$1,VLOOKUP(D735,[1]DI!$A$4:$B$15000,2,FALSE),0)</f>
        <v>0.1065</v>
      </c>
      <c r="F735" s="14">
        <f t="shared" ca="1" si="261"/>
        <v>1.00040168</v>
      </c>
      <c r="G735" s="14">
        <f ca="1">(TRUNC(PRODUCT($F$12:$F734),16))</f>
        <v>1.38819191808086</v>
      </c>
      <c r="H735" s="14">
        <f t="shared" ca="1" si="262"/>
        <v>1.3776397852907001</v>
      </c>
      <c r="I735" s="14">
        <f t="shared" ca="1" si="263"/>
        <v>1.0076595699999999</v>
      </c>
      <c r="J735" s="13">
        <f t="shared" si="276"/>
        <v>4.4499999999999998E-2</v>
      </c>
      <c r="K735" s="33">
        <f t="shared" si="264"/>
        <v>45555</v>
      </c>
      <c r="L735" s="2">
        <f t="shared" si="265"/>
        <v>19</v>
      </c>
      <c r="M735" s="17">
        <f t="shared" si="266"/>
        <v>19</v>
      </c>
      <c r="N735" s="12">
        <f t="shared" si="267"/>
        <v>1.003288044</v>
      </c>
      <c r="O735" s="12">
        <f t="shared" ca="1" si="268"/>
        <v>1.0109727989999999</v>
      </c>
      <c r="P735" s="17">
        <f t="shared" si="269"/>
        <v>0</v>
      </c>
      <c r="Q735" s="14">
        <f t="shared" ca="1" si="270"/>
        <v>118506.22919999</v>
      </c>
      <c r="R735" s="21">
        <f t="shared" si="274"/>
        <v>0</v>
      </c>
      <c r="S735" s="14">
        <f t="shared" si="271"/>
        <v>0</v>
      </c>
      <c r="T735" s="4" t="str">
        <f t="shared" si="272"/>
        <v>J=</v>
      </c>
      <c r="U735" s="33">
        <f t="shared" si="273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5"/>
        <v>45583</v>
      </c>
      <c r="B736" s="124">
        <f t="shared" ca="1" si="259"/>
        <v>10924779.3336</v>
      </c>
      <c r="C736" s="7">
        <f t="shared" si="260"/>
        <v>10800000</v>
      </c>
      <c r="D736" s="96">
        <f t="shared" si="277"/>
        <v>45582</v>
      </c>
      <c r="E736" s="94">
        <f ca="1">IF(D736&lt;$B$1,VLOOKUP(D736,[1]DI!$A$4:$B$15000,2,FALSE),0)</f>
        <v>0.1065</v>
      </c>
      <c r="F736" s="14">
        <f t="shared" ca="1" si="261"/>
        <v>1.00040168</v>
      </c>
      <c r="G736" s="14">
        <f ca="1">(TRUNC(PRODUCT($F$12:$F735),16))</f>
        <v>1.3887495270105099</v>
      </c>
      <c r="H736" s="14">
        <f t="shared" ca="1" si="262"/>
        <v>1.3776397852907001</v>
      </c>
      <c r="I736" s="14">
        <f t="shared" ca="1" si="263"/>
        <v>1.0080643300000001</v>
      </c>
      <c r="J736" s="13">
        <f t="shared" si="276"/>
        <v>4.4499999999999998E-2</v>
      </c>
      <c r="K736" s="33">
        <f t="shared" si="264"/>
        <v>45555</v>
      </c>
      <c r="L736" s="2">
        <f t="shared" si="265"/>
        <v>20</v>
      </c>
      <c r="M736" s="17">
        <f t="shared" si="266"/>
        <v>20</v>
      </c>
      <c r="N736" s="12">
        <f t="shared" si="267"/>
        <v>1.003461398</v>
      </c>
      <c r="O736" s="12">
        <f t="shared" ca="1" si="268"/>
        <v>1.011553642</v>
      </c>
      <c r="P736" s="17">
        <f t="shared" si="269"/>
        <v>0</v>
      </c>
      <c r="Q736" s="14">
        <f t="shared" ca="1" si="270"/>
        <v>124779.3336</v>
      </c>
      <c r="R736" s="21">
        <f t="shared" si="274"/>
        <v>0</v>
      </c>
      <c r="S736" s="14">
        <f t="shared" si="271"/>
        <v>0</v>
      </c>
      <c r="T736" s="4" t="str">
        <f t="shared" si="272"/>
        <v>J=</v>
      </c>
      <c r="U736" s="33">
        <f t="shared" si="273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5"/>
        <v>45586</v>
      </c>
      <c r="B737" s="124">
        <f t="shared" ca="1" si="259"/>
        <v>10931056.012800001</v>
      </c>
      <c r="C737" s="7">
        <f t="shared" si="260"/>
        <v>10800000</v>
      </c>
      <c r="D737" s="96">
        <f t="shared" si="277"/>
        <v>45583</v>
      </c>
      <c r="E737" s="94">
        <f ca="1">IF(D737&lt;$B$1,VLOOKUP(D737,[1]DI!$A$4:$B$15000,2,FALSE),0)</f>
        <v>0.1065</v>
      </c>
      <c r="F737" s="14">
        <f t="shared" ca="1" si="261"/>
        <v>1.00040168</v>
      </c>
      <c r="G737" s="14">
        <f ca="1">(TRUNC(PRODUCT($F$12:$F736),16))</f>
        <v>1.3893073599205199</v>
      </c>
      <c r="H737" s="14">
        <f t="shared" ca="1" si="262"/>
        <v>1.3776397852907001</v>
      </c>
      <c r="I737" s="14">
        <f t="shared" ca="1" si="263"/>
        <v>1.0084692500000001</v>
      </c>
      <c r="J737" s="13">
        <f t="shared" si="276"/>
        <v>4.4499999999999998E-2</v>
      </c>
      <c r="K737" s="33">
        <f t="shared" si="264"/>
        <v>45555</v>
      </c>
      <c r="L737" s="2">
        <f t="shared" si="265"/>
        <v>21</v>
      </c>
      <c r="M737" s="17">
        <f t="shared" si="266"/>
        <v>21</v>
      </c>
      <c r="N737" s="12">
        <f t="shared" si="267"/>
        <v>1.003634782</v>
      </c>
      <c r="O737" s="12">
        <f t="shared" ca="1" si="268"/>
        <v>1.0121348160000001</v>
      </c>
      <c r="P737" s="17">
        <f t="shared" si="269"/>
        <v>35</v>
      </c>
      <c r="Q737" s="14">
        <f t="shared" ca="1" si="270"/>
        <v>131056.0128</v>
      </c>
      <c r="R737" s="21">
        <f t="shared" si="274"/>
        <v>0</v>
      </c>
      <c r="S737" s="14">
        <f t="shared" si="271"/>
        <v>0</v>
      </c>
      <c r="T737" s="4" t="str">
        <f t="shared" si="272"/>
        <v>J=</v>
      </c>
      <c r="U737" s="33">
        <f t="shared" si="273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5"/>
        <v>45587</v>
      </c>
      <c r="B738" s="124">
        <f t="shared" ca="1" si="259"/>
        <v>10806204.977999991</v>
      </c>
      <c r="C738" s="7">
        <f t="shared" si="260"/>
        <v>10800000</v>
      </c>
      <c r="D738" s="96">
        <f t="shared" si="277"/>
        <v>45586</v>
      </c>
      <c r="E738" s="94">
        <f ca="1">IF(D738&lt;$B$1,VLOOKUP(D738,[1]DI!$A$4:$B$15000,2,FALSE),0)</f>
        <v>0.1065</v>
      </c>
      <c r="F738" s="14">
        <f t="shared" ca="1" si="261"/>
        <v>1.00040168</v>
      </c>
      <c r="G738" s="14">
        <f ca="1">(TRUNC(PRODUCT($F$12:$F737),16))</f>
        <v>1.38986541690086</v>
      </c>
      <c r="H738" s="14">
        <f t="shared" ca="1" si="262"/>
        <v>1.3893073599205199</v>
      </c>
      <c r="I738" s="14">
        <f t="shared" ca="1" si="263"/>
        <v>1.00040168</v>
      </c>
      <c r="J738" s="13">
        <f t="shared" si="276"/>
        <v>4.4499999999999998E-2</v>
      </c>
      <c r="K738" s="33">
        <f t="shared" si="264"/>
        <v>45586</v>
      </c>
      <c r="L738" s="2">
        <f t="shared" si="265"/>
        <v>1</v>
      </c>
      <c r="M738" s="17">
        <f t="shared" si="266"/>
        <v>1</v>
      </c>
      <c r="N738" s="12">
        <f t="shared" si="267"/>
        <v>1.000172786</v>
      </c>
      <c r="O738" s="12">
        <f t="shared" ca="1" si="268"/>
        <v>1.0005745349999999</v>
      </c>
      <c r="P738" s="17">
        <f t="shared" si="269"/>
        <v>0</v>
      </c>
      <c r="Q738" s="14">
        <f t="shared" ca="1" si="270"/>
        <v>6204.9779999900002</v>
      </c>
      <c r="R738" s="21">
        <f t="shared" si="274"/>
        <v>0</v>
      </c>
      <c r="S738" s="14">
        <f t="shared" si="271"/>
        <v>0</v>
      </c>
      <c r="T738" s="4" t="str">
        <f t="shared" si="272"/>
        <v>A+J=</v>
      </c>
      <c r="U738" s="33">
        <f t="shared" si="273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5"/>
        <v>45588</v>
      </c>
      <c r="B739" s="124">
        <f t="shared" ca="1" si="259"/>
        <v>10812413.52</v>
      </c>
      <c r="C739" s="7">
        <f t="shared" si="260"/>
        <v>10800000</v>
      </c>
      <c r="D739" s="96">
        <f t="shared" si="277"/>
        <v>45587</v>
      </c>
      <c r="E739" s="94">
        <f ca="1">IF(D739&lt;$B$1,VLOOKUP(D739,[1]DI!$A$4:$B$15000,2,FALSE),0)</f>
        <v>0.1065</v>
      </c>
      <c r="F739" s="14">
        <f t="shared" ca="1" si="261"/>
        <v>1.00040168</v>
      </c>
      <c r="G739" s="14">
        <f ca="1">(TRUNC(PRODUCT($F$12:$F738),16))</f>
        <v>1.3904236980415201</v>
      </c>
      <c r="H739" s="14">
        <f t="shared" ca="1" si="262"/>
        <v>1.3893073599205199</v>
      </c>
      <c r="I739" s="14">
        <f t="shared" ca="1" si="263"/>
        <v>1.0008035200000001</v>
      </c>
      <c r="J739" s="13">
        <f t="shared" si="276"/>
        <v>4.4499999999999998E-2</v>
      </c>
      <c r="K739" s="33">
        <f t="shared" si="264"/>
        <v>45586</v>
      </c>
      <c r="L739" s="2">
        <f t="shared" si="265"/>
        <v>2</v>
      </c>
      <c r="M739" s="17">
        <f t="shared" si="266"/>
        <v>2</v>
      </c>
      <c r="N739" s="12">
        <f t="shared" si="267"/>
        <v>1.0003456019999999</v>
      </c>
      <c r="O739" s="12">
        <f t="shared" ca="1" si="268"/>
        <v>1.0011494000000001</v>
      </c>
      <c r="P739" s="17">
        <f t="shared" si="269"/>
        <v>0</v>
      </c>
      <c r="Q739" s="14">
        <f t="shared" ca="1" si="270"/>
        <v>12413.52</v>
      </c>
      <c r="R739" s="21">
        <f t="shared" si="274"/>
        <v>0</v>
      </c>
      <c r="S739" s="14">
        <f t="shared" si="271"/>
        <v>0</v>
      </c>
      <c r="T739" s="4" t="str">
        <f t="shared" si="272"/>
        <v>A+J=</v>
      </c>
      <c r="U739" s="33">
        <f t="shared" si="273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5"/>
        <v>45589</v>
      </c>
      <c r="B740" s="124">
        <f t="shared" ca="1" si="259"/>
        <v>10818625.59359999</v>
      </c>
      <c r="C740" s="7">
        <f t="shared" si="260"/>
        <v>10800000</v>
      </c>
      <c r="D740" s="96">
        <f t="shared" si="277"/>
        <v>45588</v>
      </c>
      <c r="E740" s="94">
        <f ca="1">IF(D740&lt;$B$1,VLOOKUP(D740,[1]DI!$A$4:$B$15000,2,FALSE),0)</f>
        <v>0.1065</v>
      </c>
      <c r="F740" s="14">
        <f t="shared" ca="1" si="261"/>
        <v>1.00040168</v>
      </c>
      <c r="G740" s="14">
        <f ca="1">(TRUNC(PRODUCT($F$12:$F739),16))</f>
        <v>1.3909822034325501</v>
      </c>
      <c r="H740" s="14">
        <f t="shared" ca="1" si="262"/>
        <v>1.3893073599205199</v>
      </c>
      <c r="I740" s="14">
        <f t="shared" ca="1" si="263"/>
        <v>1.0012055200000001</v>
      </c>
      <c r="J740" s="13">
        <f t="shared" si="276"/>
        <v>4.4499999999999998E-2</v>
      </c>
      <c r="K740" s="33">
        <f t="shared" si="264"/>
        <v>45586</v>
      </c>
      <c r="L740" s="2">
        <f t="shared" si="265"/>
        <v>3</v>
      </c>
      <c r="M740" s="17">
        <f t="shared" si="266"/>
        <v>3</v>
      </c>
      <c r="N740" s="12">
        <f t="shared" si="267"/>
        <v>1.0005184469999999</v>
      </c>
      <c r="O740" s="12">
        <f t="shared" ca="1" si="268"/>
        <v>1.001724592</v>
      </c>
      <c r="P740" s="17">
        <f t="shared" si="269"/>
        <v>0</v>
      </c>
      <c r="Q740" s="14">
        <f t="shared" ca="1" si="270"/>
        <v>18625.593599989999</v>
      </c>
      <c r="R740" s="21">
        <f t="shared" si="274"/>
        <v>0</v>
      </c>
      <c r="S740" s="14">
        <f t="shared" si="271"/>
        <v>0</v>
      </c>
      <c r="T740" s="4" t="str">
        <f t="shared" si="272"/>
        <v>A+J=</v>
      </c>
      <c r="U740" s="33">
        <f t="shared" si="273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5"/>
        <v>45590</v>
      </c>
      <c r="B741" s="124">
        <f t="shared" ca="1" si="259"/>
        <v>10824841.339199999</v>
      </c>
      <c r="C741" s="7">
        <f t="shared" si="260"/>
        <v>10800000</v>
      </c>
      <c r="D741" s="96">
        <f t="shared" si="277"/>
        <v>45589</v>
      </c>
      <c r="E741" s="94">
        <f ca="1">IF(D741&lt;$B$1,VLOOKUP(D741,[1]DI!$A$4:$B$15000,2,FALSE),0)</f>
        <v>0.1065</v>
      </c>
      <c r="F741" s="14">
        <f t="shared" ca="1" si="261"/>
        <v>1.00040168</v>
      </c>
      <c r="G741" s="14">
        <f ca="1">(TRUNC(PRODUCT($F$12:$F740),16))</f>
        <v>1.3915409331640201</v>
      </c>
      <c r="H741" s="14">
        <f t="shared" ca="1" si="262"/>
        <v>1.3893073599205199</v>
      </c>
      <c r="I741" s="14">
        <f t="shared" ca="1" si="263"/>
        <v>1.0016076899999999</v>
      </c>
      <c r="J741" s="13">
        <f t="shared" si="276"/>
        <v>4.4499999999999998E-2</v>
      </c>
      <c r="K741" s="33">
        <f t="shared" si="264"/>
        <v>45586</v>
      </c>
      <c r="L741" s="2">
        <f t="shared" si="265"/>
        <v>4</v>
      </c>
      <c r="M741" s="17">
        <f t="shared" si="266"/>
        <v>4</v>
      </c>
      <c r="N741" s="12">
        <f t="shared" si="267"/>
        <v>1.0006913230000001</v>
      </c>
      <c r="O741" s="12">
        <f t="shared" ca="1" si="268"/>
        <v>1.002300124</v>
      </c>
      <c r="P741" s="17">
        <f t="shared" si="269"/>
        <v>0</v>
      </c>
      <c r="Q741" s="14">
        <f t="shared" ca="1" si="270"/>
        <v>24841.339199999999</v>
      </c>
      <c r="R741" s="21">
        <f t="shared" si="274"/>
        <v>0</v>
      </c>
      <c r="S741" s="14">
        <f t="shared" si="271"/>
        <v>0</v>
      </c>
      <c r="T741" s="4" t="str">
        <f t="shared" si="272"/>
        <v>A+J=</v>
      </c>
      <c r="U741" s="33">
        <f t="shared" si="273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5"/>
        <v>45593</v>
      </c>
      <c r="B742" s="124">
        <f t="shared" ca="1" si="259"/>
        <v>10831060.529999999</v>
      </c>
      <c r="C742" s="7">
        <f t="shared" si="260"/>
        <v>10800000</v>
      </c>
      <c r="D742" s="96">
        <f t="shared" si="277"/>
        <v>45590</v>
      </c>
      <c r="E742" s="94">
        <f ca="1">IF(D742&lt;$B$1,VLOOKUP(D742,[1]DI!$A$4:$B$15000,2,FALSE),0)</f>
        <v>0.1065</v>
      </c>
      <c r="F742" s="14">
        <f t="shared" ca="1" si="261"/>
        <v>1.00040168</v>
      </c>
      <c r="G742" s="14">
        <f ca="1">(TRUNC(PRODUCT($F$12:$F741),16))</f>
        <v>1.3920998873260499</v>
      </c>
      <c r="H742" s="14">
        <f t="shared" ca="1" si="262"/>
        <v>1.3893073599205199</v>
      </c>
      <c r="I742" s="14">
        <f t="shared" ca="1" si="263"/>
        <v>1.00201001</v>
      </c>
      <c r="J742" s="13">
        <f t="shared" si="276"/>
        <v>4.4499999999999998E-2</v>
      </c>
      <c r="K742" s="33">
        <f t="shared" si="264"/>
        <v>45586</v>
      </c>
      <c r="L742" s="2">
        <f t="shared" si="265"/>
        <v>5</v>
      </c>
      <c r="M742" s="17">
        <f t="shared" si="266"/>
        <v>5</v>
      </c>
      <c r="N742" s="12">
        <f t="shared" si="267"/>
        <v>1.000864228</v>
      </c>
      <c r="O742" s="12">
        <f t="shared" ca="1" si="268"/>
        <v>1.002875975</v>
      </c>
      <c r="P742" s="17">
        <f t="shared" si="269"/>
        <v>0</v>
      </c>
      <c r="Q742" s="14">
        <f t="shared" ca="1" si="270"/>
        <v>31060.53</v>
      </c>
      <c r="R742" s="21">
        <f t="shared" si="274"/>
        <v>0</v>
      </c>
      <c r="S742" s="14">
        <f t="shared" si="271"/>
        <v>0</v>
      </c>
      <c r="T742" s="4" t="str">
        <f t="shared" si="272"/>
        <v>A+J=</v>
      </c>
      <c r="U742" s="33">
        <f t="shared" si="273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5"/>
        <v>45594</v>
      </c>
      <c r="B743" s="124">
        <f t="shared" ca="1" si="259"/>
        <v>10837283.39279999</v>
      </c>
      <c r="C743" s="7">
        <f t="shared" si="260"/>
        <v>10800000</v>
      </c>
      <c r="D743" s="96">
        <f t="shared" si="277"/>
        <v>45593</v>
      </c>
      <c r="E743" s="94">
        <f ca="1">IF(D743&lt;$B$1,VLOOKUP(D743,[1]DI!$A$4:$B$15000,2,FALSE),0)</f>
        <v>0.1065</v>
      </c>
      <c r="F743" s="14">
        <f t="shared" ca="1" si="261"/>
        <v>1.00040168</v>
      </c>
      <c r="G743" s="14">
        <f ca="1">(TRUNC(PRODUCT($F$12:$F742),16))</f>
        <v>1.3926590660087901</v>
      </c>
      <c r="H743" s="14">
        <f t="shared" ca="1" si="262"/>
        <v>1.3893073599205199</v>
      </c>
      <c r="I743" s="14">
        <f t="shared" ca="1" si="263"/>
        <v>1.0024124999999999</v>
      </c>
      <c r="J743" s="13">
        <f t="shared" si="276"/>
        <v>4.4499999999999998E-2</v>
      </c>
      <c r="K743" s="33">
        <f t="shared" si="264"/>
        <v>45586</v>
      </c>
      <c r="L743" s="2">
        <f t="shared" si="265"/>
        <v>6</v>
      </c>
      <c r="M743" s="17">
        <f t="shared" si="266"/>
        <v>6</v>
      </c>
      <c r="N743" s="12">
        <f t="shared" si="267"/>
        <v>1.001037164</v>
      </c>
      <c r="O743" s="12">
        <f t="shared" ca="1" si="268"/>
        <v>1.003452166</v>
      </c>
      <c r="P743" s="17">
        <f t="shared" si="269"/>
        <v>0</v>
      </c>
      <c r="Q743" s="14">
        <f t="shared" ca="1" si="270"/>
        <v>37283.392799989997</v>
      </c>
      <c r="R743" s="21">
        <f t="shared" si="274"/>
        <v>0</v>
      </c>
      <c r="S743" s="14">
        <f t="shared" si="271"/>
        <v>0</v>
      </c>
      <c r="T743" s="4" t="str">
        <f t="shared" si="272"/>
        <v>A+J=</v>
      </c>
      <c r="U743" s="33">
        <f t="shared" si="273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5"/>
        <v>45595</v>
      </c>
      <c r="B744" s="124">
        <f t="shared" ca="1" si="259"/>
        <v>10843509.808800001</v>
      </c>
      <c r="C744" s="7">
        <f t="shared" si="260"/>
        <v>10800000</v>
      </c>
      <c r="D744" s="96">
        <f t="shared" si="277"/>
        <v>45594</v>
      </c>
      <c r="E744" s="94">
        <f ca="1">IF(D744&lt;$B$1,VLOOKUP(D744,[1]DI!$A$4:$B$15000,2,FALSE),0)</f>
        <v>0.1065</v>
      </c>
      <c r="F744" s="14">
        <f t="shared" ca="1" si="261"/>
        <v>1.00040168</v>
      </c>
      <c r="G744" s="14">
        <f ca="1">(TRUNC(PRODUCT($F$12:$F743),16))</f>
        <v>1.3932184693024301</v>
      </c>
      <c r="H744" s="14">
        <f t="shared" ca="1" si="262"/>
        <v>1.3893073599205199</v>
      </c>
      <c r="I744" s="14">
        <f t="shared" ca="1" si="263"/>
        <v>1.00281515</v>
      </c>
      <c r="J744" s="13">
        <f t="shared" si="276"/>
        <v>4.4499999999999998E-2</v>
      </c>
      <c r="K744" s="33">
        <f t="shared" si="264"/>
        <v>45586</v>
      </c>
      <c r="L744" s="2">
        <f t="shared" si="265"/>
        <v>7</v>
      </c>
      <c r="M744" s="17">
        <f t="shared" si="266"/>
        <v>7</v>
      </c>
      <c r="N744" s="12">
        <f t="shared" si="267"/>
        <v>1.0012101289999999</v>
      </c>
      <c r="O744" s="12">
        <f t="shared" ca="1" si="268"/>
        <v>1.0040286860000001</v>
      </c>
      <c r="P744" s="17">
        <f t="shared" si="269"/>
        <v>0</v>
      </c>
      <c r="Q744" s="14">
        <f t="shared" ca="1" si="270"/>
        <v>43509.808799999999</v>
      </c>
      <c r="R744" s="21">
        <f t="shared" si="274"/>
        <v>0</v>
      </c>
      <c r="S744" s="14">
        <f t="shared" si="271"/>
        <v>0</v>
      </c>
      <c r="T744" s="4" t="str">
        <f t="shared" si="272"/>
        <v>A+J=</v>
      </c>
      <c r="U744" s="33">
        <f t="shared" si="273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5"/>
        <v>45596</v>
      </c>
      <c r="B745" s="124">
        <f t="shared" ca="1" si="259"/>
        <v>10849739.778000001</v>
      </c>
      <c r="C745" s="7">
        <f t="shared" si="260"/>
        <v>10800000</v>
      </c>
      <c r="D745" s="96">
        <f t="shared" si="277"/>
        <v>45595</v>
      </c>
      <c r="E745" s="94">
        <f ca="1">IF(D745&lt;$B$1,VLOOKUP(D745,[1]DI!$A$4:$B$15000,2,FALSE),0)</f>
        <v>0.1065</v>
      </c>
      <c r="F745" s="14">
        <f t="shared" ca="1" si="261"/>
        <v>1.00040168</v>
      </c>
      <c r="G745" s="14">
        <f ca="1">(TRUNC(PRODUCT($F$12:$F744),16))</f>
        <v>1.3937780972971801</v>
      </c>
      <c r="H745" s="14">
        <f t="shared" ca="1" si="262"/>
        <v>1.3893073599205199</v>
      </c>
      <c r="I745" s="14">
        <f t="shared" ca="1" si="263"/>
        <v>1.00321796</v>
      </c>
      <c r="J745" s="13">
        <f t="shared" si="276"/>
        <v>4.4499999999999998E-2</v>
      </c>
      <c r="K745" s="33">
        <f t="shared" si="264"/>
        <v>45586</v>
      </c>
      <c r="L745" s="2">
        <f t="shared" si="265"/>
        <v>8</v>
      </c>
      <c r="M745" s="17">
        <f t="shared" si="266"/>
        <v>8</v>
      </c>
      <c r="N745" s="12">
        <f t="shared" si="267"/>
        <v>1.001383124</v>
      </c>
      <c r="O745" s="12">
        <f t="shared" ca="1" si="268"/>
        <v>1.004605535</v>
      </c>
      <c r="P745" s="17">
        <f t="shared" si="269"/>
        <v>0</v>
      </c>
      <c r="Q745" s="14">
        <f t="shared" ca="1" si="270"/>
        <v>49739.777999999998</v>
      </c>
      <c r="R745" s="21">
        <f t="shared" si="274"/>
        <v>0</v>
      </c>
      <c r="S745" s="14">
        <f t="shared" si="271"/>
        <v>0</v>
      </c>
      <c r="T745" s="4" t="str">
        <f t="shared" si="272"/>
        <v>A+J=</v>
      </c>
      <c r="U745" s="33">
        <f t="shared" si="273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5"/>
        <v>45597</v>
      </c>
      <c r="B746" s="124">
        <f t="shared" ca="1" si="259"/>
        <v>10855973.3112</v>
      </c>
      <c r="C746" s="7">
        <f t="shared" si="260"/>
        <v>10800000</v>
      </c>
      <c r="D746" s="96">
        <f t="shared" si="277"/>
        <v>45596</v>
      </c>
      <c r="E746" s="94">
        <f ca="1">IF(D746&lt;$B$1,VLOOKUP(D746,[1]DI!$A$4:$B$15000,2,FALSE),0)</f>
        <v>0.1065</v>
      </c>
      <c r="F746" s="14">
        <f t="shared" ca="1" si="261"/>
        <v>1.00040168</v>
      </c>
      <c r="G746" s="14">
        <f ca="1">(TRUNC(PRODUCT($F$12:$F745),16))</f>
        <v>1.3943379500833</v>
      </c>
      <c r="H746" s="14">
        <f t="shared" ca="1" si="262"/>
        <v>1.3893073599205199</v>
      </c>
      <c r="I746" s="14">
        <f t="shared" ca="1" si="263"/>
        <v>1.0036209300000001</v>
      </c>
      <c r="J746" s="13">
        <f t="shared" si="276"/>
        <v>4.4499999999999998E-2</v>
      </c>
      <c r="K746" s="33">
        <f t="shared" si="264"/>
        <v>45586</v>
      </c>
      <c r="L746" s="2">
        <f t="shared" si="265"/>
        <v>9</v>
      </c>
      <c r="M746" s="17">
        <f t="shared" si="266"/>
        <v>9</v>
      </c>
      <c r="N746" s="12">
        <f t="shared" si="267"/>
        <v>1.001556149</v>
      </c>
      <c r="O746" s="12">
        <f t="shared" ca="1" si="268"/>
        <v>1.005182714</v>
      </c>
      <c r="P746" s="17">
        <f t="shared" si="269"/>
        <v>0</v>
      </c>
      <c r="Q746" s="14">
        <f t="shared" ca="1" si="270"/>
        <v>55973.311199999996</v>
      </c>
      <c r="R746" s="21">
        <f t="shared" si="274"/>
        <v>0</v>
      </c>
      <c r="S746" s="14">
        <f t="shared" si="271"/>
        <v>0</v>
      </c>
      <c r="T746" s="4" t="str">
        <f t="shared" si="272"/>
        <v>A+J=</v>
      </c>
      <c r="U746" s="33">
        <f t="shared" si="273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5"/>
        <v>45600</v>
      </c>
      <c r="B747" s="124">
        <f t="shared" ca="1" si="259"/>
        <v>10862210.5056</v>
      </c>
      <c r="C747" s="7">
        <f t="shared" si="260"/>
        <v>10800000</v>
      </c>
      <c r="D747" s="96">
        <f t="shared" si="277"/>
        <v>45597</v>
      </c>
      <c r="E747" s="94">
        <f ca="1">IF(D747&lt;$B$1,VLOOKUP(D747,[1]DI!$A$4:$B$15000,2,FALSE),0)</f>
        <v>0.1065</v>
      </c>
      <c r="F747" s="14">
        <f t="shared" ca="1" si="261"/>
        <v>1.00040168</v>
      </c>
      <c r="G747" s="14">
        <f ca="1">(TRUNC(PRODUCT($F$12:$F746),16))</f>
        <v>1.3948980277510901</v>
      </c>
      <c r="H747" s="14">
        <f t="shared" ca="1" si="262"/>
        <v>1.3893073599205199</v>
      </c>
      <c r="I747" s="14">
        <f t="shared" ca="1" si="263"/>
        <v>1.00402407</v>
      </c>
      <c r="J747" s="13">
        <f t="shared" si="276"/>
        <v>4.4499999999999998E-2</v>
      </c>
      <c r="K747" s="33">
        <f t="shared" si="264"/>
        <v>45586</v>
      </c>
      <c r="L747" s="2">
        <f t="shared" si="265"/>
        <v>10</v>
      </c>
      <c r="M747" s="17">
        <f t="shared" si="266"/>
        <v>10</v>
      </c>
      <c r="N747" s="12">
        <f t="shared" si="267"/>
        <v>1.0017292040000001</v>
      </c>
      <c r="O747" s="12">
        <f t="shared" ca="1" si="268"/>
        <v>1.0057602320000001</v>
      </c>
      <c r="P747" s="17">
        <f t="shared" si="269"/>
        <v>0</v>
      </c>
      <c r="Q747" s="14">
        <f t="shared" ca="1" si="270"/>
        <v>62210.505599999997</v>
      </c>
      <c r="R747" s="21">
        <f t="shared" si="274"/>
        <v>0</v>
      </c>
      <c r="S747" s="14">
        <f t="shared" si="271"/>
        <v>0</v>
      </c>
      <c r="T747" s="4" t="str">
        <f t="shared" si="272"/>
        <v>A+J=</v>
      </c>
      <c r="U747" s="33">
        <f t="shared" si="273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5"/>
        <v>45601</v>
      </c>
      <c r="B748" s="124">
        <f t="shared" ca="1" si="259"/>
        <v>10868451.15599999</v>
      </c>
      <c r="C748" s="7">
        <f t="shared" si="260"/>
        <v>10800000</v>
      </c>
      <c r="D748" s="96">
        <f t="shared" si="277"/>
        <v>45600</v>
      </c>
      <c r="E748" s="94">
        <f ca="1">IF(D748&lt;$B$1,VLOOKUP(D748,[1]DI!$A$4:$B$15000,2,FALSE),0)</f>
        <v>0.1065</v>
      </c>
      <c r="F748" s="14">
        <f t="shared" ca="1" si="261"/>
        <v>1.00040168</v>
      </c>
      <c r="G748" s="14">
        <f ca="1">(TRUNC(PRODUCT($F$12:$F747),16))</f>
        <v>1.3954583303908801</v>
      </c>
      <c r="H748" s="14">
        <f t="shared" ca="1" si="262"/>
        <v>1.3893073599205199</v>
      </c>
      <c r="I748" s="14">
        <f t="shared" ca="1" si="263"/>
        <v>1.00442736</v>
      </c>
      <c r="J748" s="13">
        <f t="shared" si="276"/>
        <v>4.4499999999999998E-2</v>
      </c>
      <c r="K748" s="33">
        <f t="shared" si="264"/>
        <v>45586</v>
      </c>
      <c r="L748" s="2">
        <f t="shared" si="265"/>
        <v>11</v>
      </c>
      <c r="M748" s="17">
        <f t="shared" si="266"/>
        <v>11</v>
      </c>
      <c r="N748" s="12">
        <f t="shared" si="267"/>
        <v>1.0019022879999999</v>
      </c>
      <c r="O748" s="12">
        <f t="shared" ca="1" si="268"/>
        <v>1.00633807</v>
      </c>
      <c r="P748" s="17">
        <f t="shared" si="269"/>
        <v>0</v>
      </c>
      <c r="Q748" s="14">
        <f t="shared" ca="1" si="270"/>
        <v>68451.155999990006</v>
      </c>
      <c r="R748" s="21">
        <f t="shared" si="274"/>
        <v>0</v>
      </c>
      <c r="S748" s="14">
        <f t="shared" si="271"/>
        <v>0</v>
      </c>
      <c r="T748" s="4" t="str">
        <f t="shared" si="272"/>
        <v>A+J=</v>
      </c>
      <c r="U748" s="33">
        <f t="shared" si="273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5"/>
        <v>45602</v>
      </c>
      <c r="B749" s="124">
        <f t="shared" ca="1" si="259"/>
        <v>10874695.4892</v>
      </c>
      <c r="C749" s="7">
        <f t="shared" si="260"/>
        <v>10800000</v>
      </c>
      <c r="D749" s="96">
        <f t="shared" si="277"/>
        <v>45601</v>
      </c>
      <c r="E749" s="94">
        <f ca="1">IF(D749&lt;$B$1,VLOOKUP(D749,[1]DI!$A$4:$B$15000,2,FALSE),0)</f>
        <v>0.1065</v>
      </c>
      <c r="F749" s="14">
        <f t="shared" ca="1" si="261"/>
        <v>1.00040168</v>
      </c>
      <c r="G749" s="14">
        <f ca="1">(TRUNC(PRODUCT($F$12:$F748),16))</f>
        <v>1.3960188580930299</v>
      </c>
      <c r="H749" s="14">
        <f t="shared" ca="1" si="262"/>
        <v>1.3893073599205199</v>
      </c>
      <c r="I749" s="14">
        <f t="shared" ca="1" si="263"/>
        <v>1.00483082</v>
      </c>
      <c r="J749" s="13">
        <f t="shared" si="276"/>
        <v>4.4499999999999998E-2</v>
      </c>
      <c r="K749" s="33">
        <f t="shared" si="264"/>
        <v>45586</v>
      </c>
      <c r="L749" s="2">
        <f t="shared" si="265"/>
        <v>12</v>
      </c>
      <c r="M749" s="17">
        <f t="shared" si="266"/>
        <v>12</v>
      </c>
      <c r="N749" s="12">
        <f t="shared" si="267"/>
        <v>1.0020754030000001</v>
      </c>
      <c r="O749" s="12">
        <f t="shared" ca="1" si="268"/>
        <v>1.0069162490000001</v>
      </c>
      <c r="P749" s="17">
        <f t="shared" si="269"/>
        <v>0</v>
      </c>
      <c r="Q749" s="14">
        <f t="shared" ca="1" si="270"/>
        <v>74695.489199999996</v>
      </c>
      <c r="R749" s="21">
        <f t="shared" si="274"/>
        <v>0</v>
      </c>
      <c r="S749" s="14">
        <f t="shared" si="271"/>
        <v>0</v>
      </c>
      <c r="T749" s="4" t="str">
        <f t="shared" si="272"/>
        <v>A+J=</v>
      </c>
      <c r="U749" s="33">
        <f t="shared" si="273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5"/>
        <v>45603</v>
      </c>
      <c r="B750" s="124">
        <f t="shared" ca="1" si="259"/>
        <v>10880943.38639999</v>
      </c>
      <c r="C750" s="7">
        <f t="shared" si="260"/>
        <v>10800000</v>
      </c>
      <c r="D750" s="96">
        <f t="shared" si="277"/>
        <v>45602</v>
      </c>
      <c r="E750" s="94">
        <f ca="1">IF(D750&lt;$B$1,VLOOKUP(D750,[1]DI!$A$4:$B$15000,2,FALSE),0)</f>
        <v>0.1065</v>
      </c>
      <c r="F750" s="14">
        <f t="shared" ca="1" si="261"/>
        <v>1.00040168</v>
      </c>
      <c r="G750" s="14">
        <f ca="1">(TRUNC(PRODUCT($F$12:$F749),16))</f>
        <v>1.39657961094795</v>
      </c>
      <c r="H750" s="14">
        <f t="shared" ca="1" si="262"/>
        <v>1.3893073599205199</v>
      </c>
      <c r="I750" s="14">
        <f t="shared" ca="1" si="263"/>
        <v>1.00523444</v>
      </c>
      <c r="J750" s="13">
        <f t="shared" si="276"/>
        <v>4.4499999999999998E-2</v>
      </c>
      <c r="K750" s="33">
        <f t="shared" si="264"/>
        <v>45586</v>
      </c>
      <c r="L750" s="2">
        <f t="shared" si="265"/>
        <v>13</v>
      </c>
      <c r="M750" s="17">
        <f t="shared" si="266"/>
        <v>13</v>
      </c>
      <c r="N750" s="12">
        <f t="shared" si="267"/>
        <v>1.0022485480000001</v>
      </c>
      <c r="O750" s="12">
        <f t="shared" ca="1" si="268"/>
        <v>1.007494758</v>
      </c>
      <c r="P750" s="17">
        <f t="shared" si="269"/>
        <v>0</v>
      </c>
      <c r="Q750" s="14">
        <f t="shared" ca="1" si="270"/>
        <v>80943.386399990006</v>
      </c>
      <c r="R750" s="21">
        <f t="shared" si="274"/>
        <v>0</v>
      </c>
      <c r="S750" s="14">
        <f t="shared" si="271"/>
        <v>0</v>
      </c>
      <c r="T750" s="4" t="str">
        <f t="shared" si="272"/>
        <v>A+J=</v>
      </c>
      <c r="U750" s="33">
        <f t="shared" si="273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5"/>
        <v>45604</v>
      </c>
      <c r="B751" s="124">
        <f t="shared" ca="1" si="259"/>
        <v>10887194.944799989</v>
      </c>
      <c r="C751" s="7">
        <f t="shared" si="260"/>
        <v>10800000</v>
      </c>
      <c r="D751" s="96">
        <f t="shared" si="277"/>
        <v>45603</v>
      </c>
      <c r="E751" s="94">
        <f ca="1">IF(D751&lt;$B$1,VLOOKUP(D751,[1]DI!$A$4:$B$15000,2,FALSE),0)</f>
        <v>0.1115</v>
      </c>
      <c r="F751" s="14">
        <f t="shared" ca="1" si="261"/>
        <v>1.00041957</v>
      </c>
      <c r="G751" s="14">
        <f ca="1">(TRUNC(PRODUCT($F$12:$F750),16))</f>
        <v>1.39714058904607</v>
      </c>
      <c r="H751" s="14">
        <f t="shared" ca="1" si="262"/>
        <v>1.3893073599205199</v>
      </c>
      <c r="I751" s="14">
        <f t="shared" ca="1" si="263"/>
        <v>1.00563823</v>
      </c>
      <c r="J751" s="13">
        <f t="shared" si="276"/>
        <v>4.4499999999999998E-2</v>
      </c>
      <c r="K751" s="33">
        <f t="shared" si="264"/>
        <v>45586</v>
      </c>
      <c r="L751" s="2">
        <f t="shared" si="265"/>
        <v>14</v>
      </c>
      <c r="M751" s="17">
        <f t="shared" si="266"/>
        <v>14</v>
      </c>
      <c r="N751" s="12">
        <f t="shared" si="267"/>
        <v>1.002421722</v>
      </c>
      <c r="O751" s="12">
        <f t="shared" ca="1" si="268"/>
        <v>1.008073606</v>
      </c>
      <c r="P751" s="17">
        <f t="shared" si="269"/>
        <v>0</v>
      </c>
      <c r="Q751" s="14">
        <f t="shared" ca="1" si="270"/>
        <v>87194.94479999</v>
      </c>
      <c r="R751" s="21">
        <f t="shared" si="274"/>
        <v>0</v>
      </c>
      <c r="S751" s="14">
        <f t="shared" si="271"/>
        <v>0</v>
      </c>
      <c r="T751" s="4" t="str">
        <f t="shared" si="272"/>
        <v>A+J=</v>
      </c>
      <c r="U751" s="33">
        <f t="shared" si="273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5"/>
        <v>45607</v>
      </c>
      <c r="B752" s="124">
        <f t="shared" ca="1" si="259"/>
        <v>10893644.780399989</v>
      </c>
      <c r="C752" s="7">
        <f t="shared" si="260"/>
        <v>10800000</v>
      </c>
      <c r="D752" s="96">
        <f t="shared" si="277"/>
        <v>45604</v>
      </c>
      <c r="E752" s="94">
        <f ca="1">IF(D752&lt;$B$1,VLOOKUP(D752,[1]DI!$A$4:$B$15000,2,FALSE),0)</f>
        <v>0.1115</v>
      </c>
      <c r="F752" s="14">
        <f t="shared" ca="1" si="261"/>
        <v>1.00041957</v>
      </c>
      <c r="G752" s="14">
        <f ca="1">(TRUNC(PRODUCT($F$12:$F751),16))</f>
        <v>1.3977267873230199</v>
      </c>
      <c r="H752" s="14">
        <f t="shared" ca="1" si="262"/>
        <v>1.3893073599205199</v>
      </c>
      <c r="I752" s="14">
        <f t="shared" ca="1" si="263"/>
        <v>1.0060601600000001</v>
      </c>
      <c r="J752" s="13">
        <f t="shared" si="276"/>
        <v>4.4499999999999998E-2</v>
      </c>
      <c r="K752" s="33">
        <f t="shared" si="264"/>
        <v>45586</v>
      </c>
      <c r="L752" s="2">
        <f t="shared" si="265"/>
        <v>15</v>
      </c>
      <c r="M752" s="17">
        <f t="shared" si="266"/>
        <v>15</v>
      </c>
      <c r="N752" s="12">
        <f t="shared" si="267"/>
        <v>1.0025949270000001</v>
      </c>
      <c r="O752" s="12">
        <f t="shared" ca="1" si="268"/>
        <v>1.0086708129999999</v>
      </c>
      <c r="P752" s="17">
        <f t="shared" si="269"/>
        <v>0</v>
      </c>
      <c r="Q752" s="14">
        <f t="shared" ca="1" si="270"/>
        <v>93644.780399990006</v>
      </c>
      <c r="R752" s="21">
        <f t="shared" si="274"/>
        <v>0</v>
      </c>
      <c r="S752" s="14">
        <f t="shared" si="271"/>
        <v>0</v>
      </c>
      <c r="T752" s="4" t="str">
        <f t="shared" si="272"/>
        <v>A+J=</v>
      </c>
      <c r="U752" s="33">
        <f t="shared" si="273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5"/>
        <v>45608</v>
      </c>
      <c r="B753" s="124">
        <f t="shared" ca="1" si="259"/>
        <v>10900098.449999999</v>
      </c>
      <c r="C753" s="7">
        <f t="shared" si="260"/>
        <v>10800000</v>
      </c>
      <c r="D753" s="96">
        <f t="shared" si="277"/>
        <v>45607</v>
      </c>
      <c r="E753" s="94">
        <f ca="1">IF(D753&lt;$B$1,VLOOKUP(D753,[1]DI!$A$4:$B$15000,2,FALSE),0)</f>
        <v>0.1115</v>
      </c>
      <c r="F753" s="14">
        <f t="shared" ca="1" si="261"/>
        <v>1.00041957</v>
      </c>
      <c r="G753" s="14">
        <f ca="1">(TRUNC(PRODUCT($F$12:$F752),16))</f>
        <v>1.3983132315511799</v>
      </c>
      <c r="H753" s="14">
        <f t="shared" ca="1" si="262"/>
        <v>1.3893073599205199</v>
      </c>
      <c r="I753" s="14">
        <f t="shared" ca="1" si="263"/>
        <v>1.00648227</v>
      </c>
      <c r="J753" s="13">
        <f t="shared" si="276"/>
        <v>4.4499999999999998E-2</v>
      </c>
      <c r="K753" s="33">
        <f t="shared" si="264"/>
        <v>45586</v>
      </c>
      <c r="L753" s="2">
        <f t="shared" si="265"/>
        <v>16</v>
      </c>
      <c r="M753" s="17">
        <f t="shared" si="266"/>
        <v>16</v>
      </c>
      <c r="N753" s="12">
        <f t="shared" si="267"/>
        <v>1.0027681610000001</v>
      </c>
      <c r="O753" s="12">
        <f t="shared" ca="1" si="268"/>
        <v>1.009268375</v>
      </c>
      <c r="P753" s="17">
        <f t="shared" si="269"/>
        <v>0</v>
      </c>
      <c r="Q753" s="14">
        <f t="shared" ca="1" si="270"/>
        <v>100098.45</v>
      </c>
      <c r="R753" s="21">
        <f t="shared" si="274"/>
        <v>0</v>
      </c>
      <c r="S753" s="14">
        <f t="shared" si="271"/>
        <v>0</v>
      </c>
      <c r="T753" s="4" t="str">
        <f t="shared" si="272"/>
        <v>A+J=</v>
      </c>
      <c r="U753" s="33">
        <f t="shared" si="273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5"/>
        <v>45609</v>
      </c>
      <c r="B754" s="124">
        <f t="shared" ca="1" si="259"/>
        <v>10906555.975199999</v>
      </c>
      <c r="C754" s="7">
        <f t="shared" si="260"/>
        <v>10800000</v>
      </c>
      <c r="D754" s="96">
        <f t="shared" si="277"/>
        <v>45608</v>
      </c>
      <c r="E754" s="94">
        <f ca="1">IF(D754&lt;$B$1,VLOOKUP(D754,[1]DI!$A$4:$B$15000,2,FALSE),0)</f>
        <v>0.1115</v>
      </c>
      <c r="F754" s="14">
        <f t="shared" ca="1" si="261"/>
        <v>1.00041957</v>
      </c>
      <c r="G754" s="14">
        <f ca="1">(TRUNC(PRODUCT($F$12:$F753),16))</f>
        <v>1.3988999218337399</v>
      </c>
      <c r="H754" s="14">
        <f t="shared" ca="1" si="262"/>
        <v>1.3893073599205199</v>
      </c>
      <c r="I754" s="14">
        <f t="shared" ca="1" si="263"/>
        <v>1.0069045599999999</v>
      </c>
      <c r="J754" s="13">
        <f t="shared" si="276"/>
        <v>4.4499999999999998E-2</v>
      </c>
      <c r="K754" s="33">
        <f t="shared" si="264"/>
        <v>45586</v>
      </c>
      <c r="L754" s="2">
        <f t="shared" si="265"/>
        <v>17</v>
      </c>
      <c r="M754" s="17">
        <f t="shared" si="266"/>
        <v>17</v>
      </c>
      <c r="N754" s="12">
        <f t="shared" si="267"/>
        <v>1.0029414249999999</v>
      </c>
      <c r="O754" s="12">
        <f t="shared" ca="1" si="268"/>
        <v>1.0098662940000001</v>
      </c>
      <c r="P754" s="17">
        <f t="shared" si="269"/>
        <v>0</v>
      </c>
      <c r="Q754" s="14">
        <f t="shared" ca="1" si="270"/>
        <v>106555.9752</v>
      </c>
      <c r="R754" s="21">
        <f t="shared" si="274"/>
        <v>0</v>
      </c>
      <c r="S754" s="14">
        <f t="shared" si="271"/>
        <v>0</v>
      </c>
      <c r="T754" s="4" t="str">
        <f t="shared" si="272"/>
        <v>A+J=</v>
      </c>
      <c r="U754" s="33">
        <f t="shared" si="273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5"/>
        <v>45610</v>
      </c>
      <c r="B755" s="124">
        <f t="shared" ca="1" si="259"/>
        <v>10913017.366800001</v>
      </c>
      <c r="C755" s="7">
        <f t="shared" si="260"/>
        <v>10800000</v>
      </c>
      <c r="D755" s="96">
        <f t="shared" si="277"/>
        <v>45609</v>
      </c>
      <c r="E755" s="94">
        <f ca="1">IF(D755&lt;$B$1,VLOOKUP(D755,[1]DI!$A$4:$B$15000,2,FALSE),0)</f>
        <v>0.1115</v>
      </c>
      <c r="F755" s="14">
        <f t="shared" ca="1" si="261"/>
        <v>1.00041957</v>
      </c>
      <c r="G755" s="14">
        <f ca="1">(TRUNC(PRODUCT($F$12:$F754),16))</f>
        <v>1.3994868582739399</v>
      </c>
      <c r="H755" s="14">
        <f t="shared" ca="1" si="262"/>
        <v>1.3893073599205199</v>
      </c>
      <c r="I755" s="14">
        <f t="shared" ca="1" si="263"/>
        <v>1.0073270299999999</v>
      </c>
      <c r="J755" s="13">
        <f t="shared" si="276"/>
        <v>4.4499999999999998E-2</v>
      </c>
      <c r="K755" s="33">
        <f t="shared" si="264"/>
        <v>45586</v>
      </c>
      <c r="L755" s="2">
        <f t="shared" si="265"/>
        <v>18</v>
      </c>
      <c r="M755" s="17">
        <f t="shared" si="266"/>
        <v>18</v>
      </c>
      <c r="N755" s="12">
        <f t="shared" si="267"/>
        <v>1.003114719</v>
      </c>
      <c r="O755" s="12">
        <f t="shared" ca="1" si="268"/>
        <v>1.010464571</v>
      </c>
      <c r="P755" s="17">
        <f t="shared" si="269"/>
        <v>0</v>
      </c>
      <c r="Q755" s="14">
        <f t="shared" ca="1" si="270"/>
        <v>113017.3668</v>
      </c>
      <c r="R755" s="21">
        <f t="shared" si="274"/>
        <v>0</v>
      </c>
      <c r="S755" s="14">
        <f t="shared" si="271"/>
        <v>0</v>
      </c>
      <c r="T755" s="4" t="str">
        <f t="shared" si="272"/>
        <v>A+J=</v>
      </c>
      <c r="U755" s="33">
        <f t="shared" si="273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5"/>
        <v>45614</v>
      </c>
      <c r="B756" s="124">
        <f t="shared" ca="1" si="259"/>
        <v>10919482.613999991</v>
      </c>
      <c r="C756" s="7">
        <f t="shared" si="260"/>
        <v>10800000</v>
      </c>
      <c r="D756" s="96">
        <f t="shared" si="277"/>
        <v>45610</v>
      </c>
      <c r="E756" s="94">
        <f ca="1">IF(D756&lt;$B$1,VLOOKUP(D756,[1]DI!$A$4:$B$15000,2,FALSE),0)</f>
        <v>0.1115</v>
      </c>
      <c r="F756" s="14">
        <f t="shared" ca="1" si="261"/>
        <v>1.00041957</v>
      </c>
      <c r="G756" s="14">
        <f ca="1">(TRUNC(PRODUCT($F$12:$F755),16))</f>
        <v>1.40007404097507</v>
      </c>
      <c r="H756" s="14">
        <f t="shared" ca="1" si="262"/>
        <v>1.3893073599205199</v>
      </c>
      <c r="I756" s="14">
        <f t="shared" ca="1" si="263"/>
        <v>1.0077496800000001</v>
      </c>
      <c r="J756" s="13">
        <f t="shared" si="276"/>
        <v>4.4499999999999998E-2</v>
      </c>
      <c r="K756" s="33">
        <f t="shared" si="264"/>
        <v>45586</v>
      </c>
      <c r="L756" s="2">
        <f t="shared" si="265"/>
        <v>19</v>
      </c>
      <c r="M756" s="17">
        <f t="shared" si="266"/>
        <v>19</v>
      </c>
      <c r="N756" s="12">
        <f t="shared" si="267"/>
        <v>1.003288044</v>
      </c>
      <c r="O756" s="12">
        <f t="shared" ca="1" si="268"/>
        <v>1.0110632049999999</v>
      </c>
      <c r="P756" s="17">
        <f t="shared" si="269"/>
        <v>0</v>
      </c>
      <c r="Q756" s="14">
        <f t="shared" ca="1" si="270"/>
        <v>119482.61399999</v>
      </c>
      <c r="R756" s="21">
        <f t="shared" si="274"/>
        <v>0</v>
      </c>
      <c r="S756" s="14">
        <f t="shared" si="271"/>
        <v>0</v>
      </c>
      <c r="T756" s="4" t="str">
        <f t="shared" si="272"/>
        <v>A+J=</v>
      </c>
      <c r="U756" s="33">
        <f t="shared" si="273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5"/>
        <v>45615</v>
      </c>
      <c r="B757" s="124">
        <f t="shared" ca="1" si="259"/>
        <v>10925951.60879999</v>
      </c>
      <c r="C757" s="7">
        <f t="shared" si="260"/>
        <v>10800000</v>
      </c>
      <c r="D757" s="96">
        <f t="shared" si="277"/>
        <v>45614</v>
      </c>
      <c r="E757" s="94">
        <f ca="1">IF(D757&lt;$B$1,VLOOKUP(D757,[1]DI!$A$4:$B$15000,2,FALSE),0)</f>
        <v>0.1115</v>
      </c>
      <c r="F757" s="14">
        <f t="shared" ca="1" si="261"/>
        <v>1.00041957</v>
      </c>
      <c r="G757" s="14">
        <f ca="1">(TRUNC(PRODUCT($F$12:$F756),16))</f>
        <v>1.4006614700404401</v>
      </c>
      <c r="H757" s="14">
        <f t="shared" ca="1" si="262"/>
        <v>1.3893073599205199</v>
      </c>
      <c r="I757" s="14">
        <f t="shared" ca="1" si="263"/>
        <v>1.0081724999999999</v>
      </c>
      <c r="J757" s="13">
        <f t="shared" si="276"/>
        <v>4.4499999999999998E-2</v>
      </c>
      <c r="K757" s="33">
        <f t="shared" si="264"/>
        <v>45586</v>
      </c>
      <c r="L757" s="2">
        <f t="shared" si="265"/>
        <v>20</v>
      </c>
      <c r="M757" s="17">
        <f t="shared" si="266"/>
        <v>20</v>
      </c>
      <c r="N757" s="12">
        <f t="shared" si="267"/>
        <v>1.003461398</v>
      </c>
      <c r="O757" s="12">
        <f t="shared" ca="1" si="268"/>
        <v>1.0116621859999999</v>
      </c>
      <c r="P757" s="17">
        <f t="shared" si="269"/>
        <v>0</v>
      </c>
      <c r="Q757" s="14">
        <f t="shared" ca="1" si="270"/>
        <v>125951.60879999</v>
      </c>
      <c r="R757" s="21">
        <f t="shared" si="274"/>
        <v>0</v>
      </c>
      <c r="S757" s="14">
        <f t="shared" si="271"/>
        <v>0</v>
      </c>
      <c r="T757" s="4" t="str">
        <f t="shared" si="272"/>
        <v>A+J=</v>
      </c>
      <c r="U757" s="33">
        <f t="shared" si="273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5"/>
        <v>45617</v>
      </c>
      <c r="B758" s="124">
        <f t="shared" ca="1" si="259"/>
        <v>10932424.470000001</v>
      </c>
      <c r="C758" s="7">
        <f t="shared" si="260"/>
        <v>10800000</v>
      </c>
      <c r="D758" s="96">
        <f t="shared" si="277"/>
        <v>45615</v>
      </c>
      <c r="E758" s="94">
        <f ca="1">IF(D758&lt;$B$1,VLOOKUP(D758,[1]DI!$A$4:$B$15000,2,FALSE),0)</f>
        <v>0.1115</v>
      </c>
      <c r="F758" s="14">
        <f t="shared" ca="1" si="261"/>
        <v>1.00041957</v>
      </c>
      <c r="G758" s="14">
        <f ca="1">(TRUNC(PRODUCT($F$12:$F757),16))</f>
        <v>1.4012491455734299</v>
      </c>
      <c r="H758" s="14">
        <f t="shared" ca="1" si="262"/>
        <v>1.3893073599205199</v>
      </c>
      <c r="I758" s="14">
        <f t="shared" ca="1" si="263"/>
        <v>1.0085955</v>
      </c>
      <c r="J758" s="13">
        <f t="shared" si="276"/>
        <v>4.4499999999999998E-2</v>
      </c>
      <c r="K758" s="33">
        <f t="shared" si="264"/>
        <v>45586</v>
      </c>
      <c r="L758" s="2">
        <f t="shared" si="265"/>
        <v>21</v>
      </c>
      <c r="M758" s="17">
        <f t="shared" si="266"/>
        <v>21</v>
      </c>
      <c r="N758" s="12">
        <f t="shared" si="267"/>
        <v>1.003634782</v>
      </c>
      <c r="O758" s="12">
        <f t="shared" ca="1" si="268"/>
        <v>1.012261525</v>
      </c>
      <c r="P758" s="17">
        <f t="shared" si="269"/>
        <v>36</v>
      </c>
      <c r="Q758" s="14">
        <f t="shared" ca="1" si="270"/>
        <v>132424.47</v>
      </c>
      <c r="R758" s="21">
        <f t="shared" si="274"/>
        <v>0.33329999999999999</v>
      </c>
      <c r="S758" s="14">
        <f t="shared" si="271"/>
        <v>3599640</v>
      </c>
      <c r="T758" s="4" t="str">
        <f t="shared" si="272"/>
        <v>A+J=</v>
      </c>
      <c r="U758" s="33">
        <f t="shared" si="273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5"/>
        <v>45618</v>
      </c>
      <c r="B759" s="124">
        <f t="shared" ca="1" si="259"/>
        <v>7204625.6948740799</v>
      </c>
      <c r="C759" s="7">
        <f t="shared" si="260"/>
        <v>7200360</v>
      </c>
      <c r="D759" s="96">
        <f t="shared" si="277"/>
        <v>45617</v>
      </c>
      <c r="E759" s="94">
        <f ca="1">IF(D759&lt;$B$1,VLOOKUP(D759,[1]DI!$A$4:$B$15000,2,FALSE),0)</f>
        <v>0.1115</v>
      </c>
      <c r="F759" s="14">
        <f t="shared" ca="1" si="261"/>
        <v>1.00041957</v>
      </c>
      <c r="G759" s="14">
        <f ca="1">(TRUNC(PRODUCT($F$12:$F758),16))</f>
        <v>1.4018370676774301</v>
      </c>
      <c r="H759" s="14">
        <f t="shared" ca="1" si="262"/>
        <v>1.4012491455734299</v>
      </c>
      <c r="I759" s="14">
        <f t="shared" ca="1" si="263"/>
        <v>1.00041957</v>
      </c>
      <c r="J759" s="13">
        <f t="shared" si="276"/>
        <v>4.4499999999999998E-2</v>
      </c>
      <c r="K759" s="33">
        <f t="shared" si="264"/>
        <v>45617</v>
      </c>
      <c r="L759" s="2">
        <f t="shared" si="265"/>
        <v>1</v>
      </c>
      <c r="M759" s="17">
        <f t="shared" si="266"/>
        <v>1</v>
      </c>
      <c r="N759" s="12">
        <f t="shared" si="267"/>
        <v>1.000172786</v>
      </c>
      <c r="O759" s="12">
        <f t="shared" ca="1" si="268"/>
        <v>1.000592428</v>
      </c>
      <c r="P759" s="17">
        <f t="shared" si="269"/>
        <v>0</v>
      </c>
      <c r="Q759" s="14">
        <f t="shared" ca="1" si="270"/>
        <v>4265.6948740799999</v>
      </c>
      <c r="R759" s="21">
        <f t="shared" si="274"/>
        <v>0</v>
      </c>
      <c r="S759" s="14">
        <f t="shared" si="271"/>
        <v>0</v>
      </c>
      <c r="T759" s="4" t="str">
        <f t="shared" si="272"/>
        <v>J=</v>
      </c>
      <c r="U759" s="33">
        <f t="shared" si="273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5"/>
        <v>45621</v>
      </c>
      <c r="B760" s="124">
        <f t="shared" ca="1" si="259"/>
        <v>7208893.9530763105</v>
      </c>
      <c r="C760" s="7">
        <f t="shared" si="260"/>
        <v>7200360</v>
      </c>
      <c r="D760" s="96">
        <f t="shared" si="277"/>
        <v>45618</v>
      </c>
      <c r="E760" s="94">
        <f ca="1">IF(D760&lt;$B$1,VLOOKUP(D760,[1]DI!$A$4:$B$15000,2,FALSE),0)</f>
        <v>0.1115</v>
      </c>
      <c r="F760" s="14">
        <f t="shared" ca="1" si="261"/>
        <v>1.00041957</v>
      </c>
      <c r="G760" s="14">
        <f ca="1">(TRUNC(PRODUCT($F$12:$F759),16))</f>
        <v>1.40242523645592</v>
      </c>
      <c r="H760" s="14">
        <f t="shared" ca="1" si="262"/>
        <v>1.4012491455734299</v>
      </c>
      <c r="I760" s="14">
        <f t="shared" ca="1" si="263"/>
        <v>1.0008393200000001</v>
      </c>
      <c r="J760" s="13">
        <f t="shared" si="276"/>
        <v>4.4499999999999998E-2</v>
      </c>
      <c r="K760" s="33">
        <f t="shared" si="264"/>
        <v>45617</v>
      </c>
      <c r="L760" s="2">
        <f t="shared" si="265"/>
        <v>2</v>
      </c>
      <c r="M760" s="17">
        <f t="shared" si="266"/>
        <v>2</v>
      </c>
      <c r="N760" s="12">
        <f t="shared" si="267"/>
        <v>1.0003456019999999</v>
      </c>
      <c r="O760" s="12">
        <f t="shared" ca="1" si="268"/>
        <v>1.001185212</v>
      </c>
      <c r="P760" s="17">
        <f t="shared" si="269"/>
        <v>0</v>
      </c>
      <c r="Q760" s="14">
        <f t="shared" ca="1" si="270"/>
        <v>8533.9530763099992</v>
      </c>
      <c r="R760" s="21">
        <f t="shared" si="274"/>
        <v>0</v>
      </c>
      <c r="S760" s="14">
        <f t="shared" si="271"/>
        <v>0</v>
      </c>
      <c r="T760" s="4" t="str">
        <f t="shared" si="272"/>
        <v>J=</v>
      </c>
      <c r="U760" s="33">
        <f t="shared" si="273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5"/>
        <v>45622</v>
      </c>
      <c r="B761" s="124">
        <f t="shared" ca="1" si="259"/>
        <v>7213164.6882023904</v>
      </c>
      <c r="C761" s="7">
        <f t="shared" si="260"/>
        <v>7200360</v>
      </c>
      <c r="D761" s="96">
        <f t="shared" si="277"/>
        <v>45621</v>
      </c>
      <c r="E761" s="94">
        <f ca="1">IF(D761&lt;$B$1,VLOOKUP(D761,[1]DI!$A$4:$B$15000,2,FALSE),0)</f>
        <v>0.1115</v>
      </c>
      <c r="F761" s="14">
        <f t="shared" ca="1" si="261"/>
        <v>1.00041957</v>
      </c>
      <c r="G761" s="14">
        <f ca="1">(TRUNC(PRODUCT($F$12:$F760),16))</f>
        <v>1.4030136520123799</v>
      </c>
      <c r="H761" s="14">
        <f t="shared" ca="1" si="262"/>
        <v>1.4012491455734299</v>
      </c>
      <c r="I761" s="14">
        <f t="shared" ca="1" si="263"/>
        <v>1.00125924</v>
      </c>
      <c r="J761" s="13">
        <f t="shared" si="276"/>
        <v>4.4499999999999998E-2</v>
      </c>
      <c r="K761" s="33">
        <f t="shared" si="264"/>
        <v>45617</v>
      </c>
      <c r="L761" s="2">
        <f t="shared" si="265"/>
        <v>3</v>
      </c>
      <c r="M761" s="17">
        <f t="shared" si="266"/>
        <v>3</v>
      </c>
      <c r="N761" s="12">
        <f t="shared" si="267"/>
        <v>1.0005184469999999</v>
      </c>
      <c r="O761" s="12">
        <f t="shared" ca="1" si="268"/>
        <v>1.00177834</v>
      </c>
      <c r="P761" s="17">
        <f t="shared" si="269"/>
        <v>0</v>
      </c>
      <c r="Q761" s="14">
        <f t="shared" ca="1" si="270"/>
        <v>12804.68820239</v>
      </c>
      <c r="R761" s="21">
        <f t="shared" si="274"/>
        <v>0</v>
      </c>
      <c r="S761" s="14">
        <f t="shared" si="271"/>
        <v>0</v>
      </c>
      <c r="T761" s="4" t="str">
        <f t="shared" si="272"/>
        <v>J=</v>
      </c>
      <c r="U761" s="33">
        <f t="shared" si="273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5"/>
        <v>45623</v>
      </c>
      <c r="B762" s="124">
        <f t="shared" ca="1" si="259"/>
        <v>7217437.9866566304</v>
      </c>
      <c r="C762" s="7">
        <f t="shared" si="260"/>
        <v>7200360</v>
      </c>
      <c r="D762" s="96">
        <f t="shared" si="277"/>
        <v>45622</v>
      </c>
      <c r="E762" s="94">
        <f ca="1">IF(D762&lt;$B$1,VLOOKUP(D762,[1]DI!$A$4:$B$15000,2,FALSE),0)</f>
        <v>0.1115</v>
      </c>
      <c r="F762" s="14">
        <f t="shared" ca="1" si="261"/>
        <v>1.00041957</v>
      </c>
      <c r="G762" s="14">
        <f ca="1">(TRUNC(PRODUCT($F$12:$F761),16))</f>
        <v>1.40360231445035</v>
      </c>
      <c r="H762" s="14">
        <f t="shared" ca="1" si="262"/>
        <v>1.4012491455734299</v>
      </c>
      <c r="I762" s="14">
        <f t="shared" ca="1" si="263"/>
        <v>1.0016793399999999</v>
      </c>
      <c r="J762" s="13">
        <f t="shared" si="276"/>
        <v>4.4499999999999998E-2</v>
      </c>
      <c r="K762" s="33">
        <f t="shared" si="264"/>
        <v>45617</v>
      </c>
      <c r="L762" s="2">
        <f t="shared" si="265"/>
        <v>4</v>
      </c>
      <c r="M762" s="17">
        <f t="shared" si="266"/>
        <v>4</v>
      </c>
      <c r="N762" s="12">
        <f t="shared" si="267"/>
        <v>1.0006913230000001</v>
      </c>
      <c r="O762" s="12">
        <f t="shared" ca="1" si="268"/>
        <v>1.0023718239999999</v>
      </c>
      <c r="P762" s="17">
        <f t="shared" si="269"/>
        <v>0</v>
      </c>
      <c r="Q762" s="14">
        <f t="shared" ca="1" si="270"/>
        <v>17077.986656630001</v>
      </c>
      <c r="R762" s="21">
        <f t="shared" si="274"/>
        <v>0</v>
      </c>
      <c r="S762" s="14">
        <f t="shared" si="271"/>
        <v>0</v>
      </c>
      <c r="T762" s="4" t="str">
        <f t="shared" si="272"/>
        <v>J=</v>
      </c>
      <c r="U762" s="33">
        <f t="shared" si="273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5"/>
        <v>45624</v>
      </c>
      <c r="B763" s="124">
        <f t="shared" ca="1" si="259"/>
        <v>7221713.7692350699</v>
      </c>
      <c r="C763" s="7">
        <f t="shared" si="260"/>
        <v>7200360</v>
      </c>
      <c r="D763" s="96">
        <f t="shared" si="277"/>
        <v>45623</v>
      </c>
      <c r="E763" s="94">
        <f ca="1">IF(D763&lt;$B$1,VLOOKUP(D763,[1]DI!$A$4:$B$15000,2,FALSE),0)</f>
        <v>0.1115</v>
      </c>
      <c r="F763" s="14">
        <f t="shared" ca="1" si="261"/>
        <v>1.00041957</v>
      </c>
      <c r="G763" s="14">
        <f ca="1">(TRUNC(PRODUCT($F$12:$F762),16))</f>
        <v>1.40419122387343</v>
      </c>
      <c r="H763" s="14">
        <f t="shared" ca="1" si="262"/>
        <v>1.4012491455734299</v>
      </c>
      <c r="I763" s="14">
        <f t="shared" ca="1" si="263"/>
        <v>1.0020996099999999</v>
      </c>
      <c r="J763" s="13">
        <f t="shared" si="276"/>
        <v>4.4499999999999998E-2</v>
      </c>
      <c r="K763" s="33">
        <f t="shared" si="264"/>
        <v>45617</v>
      </c>
      <c r="L763" s="2">
        <f t="shared" si="265"/>
        <v>5</v>
      </c>
      <c r="M763" s="17">
        <f t="shared" si="266"/>
        <v>5</v>
      </c>
      <c r="N763" s="12">
        <f t="shared" si="267"/>
        <v>1.000864228</v>
      </c>
      <c r="O763" s="12">
        <f t="shared" ca="1" si="268"/>
        <v>1.002965653</v>
      </c>
      <c r="P763" s="17">
        <f t="shared" si="269"/>
        <v>0</v>
      </c>
      <c r="Q763" s="14">
        <f t="shared" ca="1" si="270"/>
        <v>21353.769235070002</v>
      </c>
      <c r="R763" s="21">
        <f t="shared" si="274"/>
        <v>0</v>
      </c>
      <c r="S763" s="14">
        <f t="shared" si="271"/>
        <v>0</v>
      </c>
      <c r="T763" s="4" t="str">
        <f t="shared" si="272"/>
        <v>J=</v>
      </c>
      <c r="U763" s="33">
        <f t="shared" si="273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5"/>
        <v>45625</v>
      </c>
      <c r="B764" s="124">
        <f t="shared" ca="1" si="259"/>
        <v>7225992.1151416702</v>
      </c>
      <c r="C764" s="7">
        <f t="shared" si="260"/>
        <v>7200360</v>
      </c>
      <c r="D764" s="96">
        <f t="shared" si="277"/>
        <v>45624</v>
      </c>
      <c r="E764" s="94">
        <f ca="1">IF(D764&lt;$B$1,VLOOKUP(D764,[1]DI!$A$4:$B$15000,2,FALSE),0)</f>
        <v>0.1115</v>
      </c>
      <c r="F764" s="14">
        <f t="shared" ca="1" si="261"/>
        <v>1.00041957</v>
      </c>
      <c r="G764" s="14">
        <f ca="1">(TRUNC(PRODUCT($F$12:$F763),16))</f>
        <v>1.4047803803852299</v>
      </c>
      <c r="H764" s="14">
        <f t="shared" ca="1" si="262"/>
        <v>1.4012491455734299</v>
      </c>
      <c r="I764" s="14">
        <f t="shared" ca="1" si="263"/>
        <v>1.0025200599999999</v>
      </c>
      <c r="J764" s="13">
        <f t="shared" si="276"/>
        <v>4.4499999999999998E-2</v>
      </c>
      <c r="K764" s="33">
        <f t="shared" si="264"/>
        <v>45617</v>
      </c>
      <c r="L764" s="2">
        <f t="shared" si="265"/>
        <v>6</v>
      </c>
      <c r="M764" s="17">
        <f t="shared" si="266"/>
        <v>6</v>
      </c>
      <c r="N764" s="12">
        <f t="shared" si="267"/>
        <v>1.001037164</v>
      </c>
      <c r="O764" s="12">
        <f t="shared" ca="1" si="268"/>
        <v>1.0035598379999999</v>
      </c>
      <c r="P764" s="17">
        <f t="shared" si="269"/>
        <v>0</v>
      </c>
      <c r="Q764" s="14">
        <f t="shared" ca="1" si="270"/>
        <v>25632.115141670001</v>
      </c>
      <c r="R764" s="21">
        <f t="shared" si="274"/>
        <v>0</v>
      </c>
      <c r="S764" s="14">
        <f t="shared" si="271"/>
        <v>0</v>
      </c>
      <c r="T764" s="4" t="str">
        <f t="shared" si="272"/>
        <v>J=</v>
      </c>
      <c r="U764" s="33">
        <f t="shared" si="273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5"/>
        <v>45628</v>
      </c>
      <c r="B765" s="124">
        <f t="shared" ca="1" si="259"/>
        <v>7230273.0171760703</v>
      </c>
      <c r="C765" s="7">
        <f t="shared" si="260"/>
        <v>7200360</v>
      </c>
      <c r="D765" s="96">
        <f t="shared" si="277"/>
        <v>45625</v>
      </c>
      <c r="E765" s="94">
        <f ca="1">IF(D765&lt;$B$1,VLOOKUP(D765,[1]DI!$A$4:$B$15000,2,FALSE),0)</f>
        <v>0.1115</v>
      </c>
      <c r="F765" s="14">
        <f t="shared" ca="1" si="261"/>
        <v>1.00041957</v>
      </c>
      <c r="G765" s="14">
        <f ca="1">(TRUNC(PRODUCT($F$12:$F764),16))</f>
        <v>1.4053697840894299</v>
      </c>
      <c r="H765" s="14">
        <f t="shared" ca="1" si="262"/>
        <v>1.4012491455734299</v>
      </c>
      <c r="I765" s="14">
        <f t="shared" ca="1" si="263"/>
        <v>1.00294069</v>
      </c>
      <c r="J765" s="13">
        <f t="shared" si="276"/>
        <v>4.4499999999999998E-2</v>
      </c>
      <c r="K765" s="33">
        <f t="shared" si="264"/>
        <v>45617</v>
      </c>
      <c r="L765" s="2">
        <f t="shared" si="265"/>
        <v>7</v>
      </c>
      <c r="M765" s="17">
        <f t="shared" si="266"/>
        <v>7</v>
      </c>
      <c r="N765" s="12">
        <f t="shared" si="267"/>
        <v>1.0012101289999999</v>
      </c>
      <c r="O765" s="12">
        <f t="shared" ca="1" si="268"/>
        <v>1.004154378</v>
      </c>
      <c r="P765" s="17">
        <f t="shared" si="269"/>
        <v>0</v>
      </c>
      <c r="Q765" s="14">
        <f t="shared" ca="1" si="270"/>
        <v>29913.01717607</v>
      </c>
      <c r="R765" s="21">
        <f t="shared" si="274"/>
        <v>0</v>
      </c>
      <c r="S765" s="14">
        <f t="shared" si="271"/>
        <v>0</v>
      </c>
      <c r="T765" s="4" t="str">
        <f t="shared" si="272"/>
        <v>J=</v>
      </c>
      <c r="U765" s="33">
        <f t="shared" si="273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5"/>
        <v>45629</v>
      </c>
      <c r="B766" s="124">
        <f t="shared" ca="1" si="259"/>
        <v>7234556.4033346698</v>
      </c>
      <c r="C766" s="7">
        <f t="shared" si="260"/>
        <v>7200360</v>
      </c>
      <c r="D766" s="96">
        <f t="shared" si="277"/>
        <v>45628</v>
      </c>
      <c r="E766" s="94">
        <f ca="1">IF(D766&lt;$B$1,VLOOKUP(D766,[1]DI!$A$4:$B$15000,2,FALSE),0)</f>
        <v>0.1115</v>
      </c>
      <c r="F766" s="14">
        <f t="shared" ca="1" si="261"/>
        <v>1.00041957</v>
      </c>
      <c r="G766" s="14">
        <f ca="1">(TRUNC(PRODUCT($F$12:$F765),16))</f>
        <v>1.40595943508974</v>
      </c>
      <c r="H766" s="14">
        <f t="shared" ca="1" si="262"/>
        <v>1.4012491455734299</v>
      </c>
      <c r="I766" s="14">
        <f t="shared" ca="1" si="263"/>
        <v>1.0033614900000001</v>
      </c>
      <c r="J766" s="13">
        <f t="shared" si="276"/>
        <v>4.4499999999999998E-2</v>
      </c>
      <c r="K766" s="33">
        <f t="shared" si="264"/>
        <v>45617</v>
      </c>
      <c r="L766" s="2">
        <f t="shared" si="265"/>
        <v>8</v>
      </c>
      <c r="M766" s="17">
        <f t="shared" si="266"/>
        <v>8</v>
      </c>
      <c r="N766" s="12">
        <f t="shared" si="267"/>
        <v>1.001383124</v>
      </c>
      <c r="O766" s="12">
        <f t="shared" ca="1" si="268"/>
        <v>1.0047492629999999</v>
      </c>
      <c r="P766" s="17">
        <f t="shared" si="269"/>
        <v>0</v>
      </c>
      <c r="Q766" s="14">
        <f t="shared" ca="1" si="270"/>
        <v>34196.403334670002</v>
      </c>
      <c r="R766" s="21">
        <f t="shared" si="274"/>
        <v>0</v>
      </c>
      <c r="S766" s="14">
        <f t="shared" si="271"/>
        <v>0</v>
      </c>
      <c r="T766" s="4" t="str">
        <f t="shared" si="272"/>
        <v>J=</v>
      </c>
      <c r="U766" s="33">
        <f t="shared" si="273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5"/>
        <v>45630</v>
      </c>
      <c r="B767" s="124">
        <f t="shared" ca="1" si="259"/>
        <v>7238842.3600217998</v>
      </c>
      <c r="C767" s="7">
        <f t="shared" si="260"/>
        <v>7200360</v>
      </c>
      <c r="D767" s="96">
        <f t="shared" si="277"/>
        <v>45629</v>
      </c>
      <c r="E767" s="94">
        <f ca="1">IF(D767&lt;$B$1,VLOOKUP(D767,[1]DI!$A$4:$B$15000,2,FALSE),0)</f>
        <v>0.1115</v>
      </c>
      <c r="F767" s="14">
        <f t="shared" ca="1" si="261"/>
        <v>1.00041957</v>
      </c>
      <c r="G767" s="14">
        <f ca="1">(TRUNC(PRODUCT($F$12:$F766),16))</f>
        <v>1.40654933348992</v>
      </c>
      <c r="H767" s="14">
        <f t="shared" ca="1" si="262"/>
        <v>1.4012491455734299</v>
      </c>
      <c r="I767" s="14">
        <f t="shared" ca="1" si="263"/>
        <v>1.00378247</v>
      </c>
      <c r="J767" s="13">
        <f t="shared" si="276"/>
        <v>4.4499999999999998E-2</v>
      </c>
      <c r="K767" s="33">
        <f t="shared" si="264"/>
        <v>45617</v>
      </c>
      <c r="L767" s="2">
        <f t="shared" si="265"/>
        <v>9</v>
      </c>
      <c r="M767" s="17">
        <f t="shared" si="266"/>
        <v>9</v>
      </c>
      <c r="N767" s="12">
        <f t="shared" si="267"/>
        <v>1.001556149</v>
      </c>
      <c r="O767" s="12">
        <f t="shared" ca="1" si="268"/>
        <v>1.0053445050000001</v>
      </c>
      <c r="P767" s="17">
        <f t="shared" si="269"/>
        <v>0</v>
      </c>
      <c r="Q767" s="14">
        <f t="shared" ca="1" si="270"/>
        <v>38482.360021799999</v>
      </c>
      <c r="R767" s="21">
        <f t="shared" si="274"/>
        <v>0</v>
      </c>
      <c r="S767" s="14">
        <f t="shared" si="271"/>
        <v>0</v>
      </c>
      <c r="T767" s="4" t="str">
        <f t="shared" si="272"/>
        <v>J=</v>
      </c>
      <c r="U767" s="33">
        <f t="shared" si="273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5"/>
        <v>45631</v>
      </c>
      <c r="B768" s="124">
        <f t="shared" ca="1" si="259"/>
        <v>7243130.8800370703</v>
      </c>
      <c r="C768" s="7">
        <f t="shared" si="260"/>
        <v>7200360</v>
      </c>
      <c r="D768" s="96">
        <f t="shared" si="277"/>
        <v>45630</v>
      </c>
      <c r="E768" s="94">
        <f ca="1">IF(D768&lt;$B$1,VLOOKUP(D768,[1]DI!$A$4:$B$15000,2,FALSE),0)</f>
        <v>0.1115</v>
      </c>
      <c r="F768" s="14">
        <f t="shared" ca="1" si="261"/>
        <v>1.00041957</v>
      </c>
      <c r="G768" s="14">
        <f ca="1">(TRUNC(PRODUCT($F$12:$F767),16))</f>
        <v>1.4071394793937699</v>
      </c>
      <c r="H768" s="14">
        <f t="shared" ca="1" si="262"/>
        <v>1.4012491455734299</v>
      </c>
      <c r="I768" s="14">
        <f t="shared" ca="1" si="263"/>
        <v>1.0042036299999999</v>
      </c>
      <c r="J768" s="13">
        <f t="shared" si="276"/>
        <v>4.4499999999999998E-2</v>
      </c>
      <c r="K768" s="33">
        <f t="shared" si="264"/>
        <v>45617</v>
      </c>
      <c r="L768" s="2">
        <f t="shared" si="265"/>
        <v>10</v>
      </c>
      <c r="M768" s="17">
        <f t="shared" si="266"/>
        <v>10</v>
      </c>
      <c r="N768" s="12">
        <f t="shared" si="267"/>
        <v>1.0017292040000001</v>
      </c>
      <c r="O768" s="12">
        <f t="shared" ca="1" si="268"/>
        <v>1.0059401029999999</v>
      </c>
      <c r="P768" s="17">
        <f t="shared" si="269"/>
        <v>0</v>
      </c>
      <c r="Q768" s="14">
        <f t="shared" ca="1" si="270"/>
        <v>42770.880037069997</v>
      </c>
      <c r="R768" s="21">
        <f t="shared" si="274"/>
        <v>0</v>
      </c>
      <c r="S768" s="14">
        <f t="shared" si="271"/>
        <v>0</v>
      </c>
      <c r="T768" s="4" t="str">
        <f t="shared" si="272"/>
        <v>J=</v>
      </c>
      <c r="U768" s="33">
        <f t="shared" si="273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5"/>
        <v>45632</v>
      </c>
      <c r="B769" s="124">
        <f t="shared" ref="B769:B832" ca="1" si="278">IF(A769&lt;=TODAY(),C769+Q769,IF(AND(A769&gt;TODAY(),A769&lt;=$B$1),IF(VLOOKUP(TODAY(),$A$10:$E$5000,4,FALSE)=0,"n.d",C769+Q769),"n.d"))</f>
        <v>7247421.8841765504</v>
      </c>
      <c r="C769" s="7">
        <f t="shared" ref="C769:C832" si="279">(C768-S768)</f>
        <v>7200360</v>
      </c>
      <c r="D769" s="96">
        <f t="shared" si="277"/>
        <v>45631</v>
      </c>
      <c r="E769" s="94">
        <f ca="1">IF(D769&lt;$B$1,VLOOKUP(D769,[1]DI!$A$4:$B$15000,2,FALSE),0)</f>
        <v>0.1115</v>
      </c>
      <c r="F769" s="14">
        <f t="shared" ref="F769:F832" ca="1" si="280">ROUND(((1+E769)^(1/252)),8)</f>
        <v>1.00041957</v>
      </c>
      <c r="G769" s="14">
        <f ca="1">(TRUNC(PRODUCT($F$12:$F768),16))</f>
        <v>1.40772987290514</v>
      </c>
      <c r="H769" s="14">
        <f t="shared" ref="H769:H832" ca="1" si="281">IF(P768&gt;0,G768,H768)</f>
        <v>1.4012491455734299</v>
      </c>
      <c r="I769" s="14">
        <f t="shared" ref="I769:I832" ca="1" si="282">ROUND(G769/H769,8)</f>
        <v>1.0046249599999999</v>
      </c>
      <c r="J769" s="13">
        <f t="shared" si="276"/>
        <v>4.4499999999999998E-2</v>
      </c>
      <c r="K769" s="33">
        <f t="shared" ref="K769:K832" si="283">IF(P768&gt;0,VLOOKUP(P768,W$12:AG$150,2),K768)</f>
        <v>45617</v>
      </c>
      <c r="L769" s="2">
        <f t="shared" ref="L769:L832" si="284">IF(A769&gt;K769,IF(NETWORKDAYS(K769,A769,$W$160:$W$544)-1=0,1,NETWORKDAYS(K769,A769,$W$160:$W$544)-1),0)</f>
        <v>11</v>
      </c>
      <c r="M769" s="17">
        <f t="shared" ref="M769:M832" si="285">IF(AND(L769=1,L768=1),1,IF(L769&gt;0,IF(L769=L768,L769+1,L769),0))</f>
        <v>11</v>
      </c>
      <c r="N769" s="12">
        <f t="shared" ref="N769:N832" si="286">ROUND((J769+1)^(M769/252),9)</f>
        <v>1.0019022879999999</v>
      </c>
      <c r="O769" s="12">
        <f t="shared" ref="O769:O832" ca="1" si="287">ROUND(I769*N769,9)</f>
        <v>1.0065360459999999</v>
      </c>
      <c r="P769" s="17">
        <f t="shared" ref="P769:P832" si="288">IF(VLOOKUP(A769,X$12:AE$150,8)=VLOOKUP(A768,X$12:AE$150,8),0,VLOOKUP(A769,X$12:AE$150,8))</f>
        <v>0</v>
      </c>
      <c r="Q769" s="14">
        <f t="shared" ref="Q769:Q832" ca="1" si="289">TRUNC(((O769-1)*C769),8)</f>
        <v>47061.884176549996</v>
      </c>
      <c r="R769" s="21">
        <f t="shared" si="274"/>
        <v>0</v>
      </c>
      <c r="S769" s="14">
        <f t="shared" ref="S769:S832" si="290">IF(R769&gt;0,TRUNC(R769*C769,8),0)</f>
        <v>0</v>
      </c>
      <c r="T769" s="4" t="str">
        <f t="shared" ref="T769:T832" si="291">IF(P768&gt;0,VLOOKUP(P768,W$12:AG$150,10),T768)</f>
        <v>J=</v>
      </c>
      <c r="U769" s="33">
        <f t="shared" ref="U769:U832" si="292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5"/>
        <v>45635</v>
      </c>
      <c r="B770" s="124">
        <f t="shared" ca="1" si="278"/>
        <v>7251715.45884455</v>
      </c>
      <c r="C770" s="7">
        <f t="shared" si="279"/>
        <v>7200360</v>
      </c>
      <c r="D770" s="96">
        <f t="shared" si="277"/>
        <v>45632</v>
      </c>
      <c r="E770" s="94">
        <f ca="1">IF(D770&lt;$B$1,VLOOKUP(D770,[1]DI!$A$4:$B$15000,2,FALSE),0)</f>
        <v>0.1115</v>
      </c>
      <c r="F770" s="14">
        <f t="shared" ca="1" si="280"/>
        <v>1.00041957</v>
      </c>
      <c r="G770" s="14">
        <f ca="1">(TRUNC(PRODUCT($F$12:$F769),16))</f>
        <v>1.40832051412791</v>
      </c>
      <c r="H770" s="14">
        <f t="shared" ca="1" si="281"/>
        <v>1.4012491455734299</v>
      </c>
      <c r="I770" s="14">
        <f t="shared" ca="1" si="282"/>
        <v>1.0050464699999999</v>
      </c>
      <c r="J770" s="13">
        <f t="shared" si="276"/>
        <v>4.4499999999999998E-2</v>
      </c>
      <c r="K770" s="33">
        <f t="shared" si="283"/>
        <v>45617</v>
      </c>
      <c r="L770" s="2">
        <f t="shared" si="284"/>
        <v>12</v>
      </c>
      <c r="M770" s="17">
        <f t="shared" si="285"/>
        <v>12</v>
      </c>
      <c r="N770" s="12">
        <f t="shared" si="286"/>
        <v>1.0020754030000001</v>
      </c>
      <c r="O770" s="12">
        <f t="shared" ca="1" si="287"/>
        <v>1.0071323459999999</v>
      </c>
      <c r="P770" s="17">
        <f t="shared" si="288"/>
        <v>0</v>
      </c>
      <c r="Q770" s="14">
        <f t="shared" ca="1" si="289"/>
        <v>51355.458844549998</v>
      </c>
      <c r="R770" s="21">
        <f t="shared" si="274"/>
        <v>0</v>
      </c>
      <c r="S770" s="14">
        <f t="shared" si="290"/>
        <v>0</v>
      </c>
      <c r="T770" s="4" t="str">
        <f t="shared" si="291"/>
        <v>J=</v>
      </c>
      <c r="U770" s="33">
        <f t="shared" si="292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5"/>
        <v>45636</v>
      </c>
      <c r="B771" s="124">
        <f t="shared" ca="1" si="278"/>
        <v>7256011.6040410697</v>
      </c>
      <c r="C771" s="7">
        <f t="shared" si="279"/>
        <v>7200360</v>
      </c>
      <c r="D771" s="96">
        <f t="shared" si="277"/>
        <v>45635</v>
      </c>
      <c r="E771" s="94">
        <f ca="1">IF(D771&lt;$B$1,VLOOKUP(D771,[1]DI!$A$4:$B$15000,2,FALSE),0)</f>
        <v>0.1115</v>
      </c>
      <c r="F771" s="14">
        <f t="shared" ca="1" si="280"/>
        <v>1.00041957</v>
      </c>
      <c r="G771" s="14">
        <f ca="1">(TRUNC(PRODUCT($F$12:$F770),16))</f>
        <v>1.4089114031660299</v>
      </c>
      <c r="H771" s="14">
        <f t="shared" ca="1" si="281"/>
        <v>1.4012491455734299</v>
      </c>
      <c r="I771" s="14">
        <f t="shared" ca="1" si="282"/>
        <v>1.0054681599999999</v>
      </c>
      <c r="J771" s="13">
        <f t="shared" si="276"/>
        <v>4.4499999999999998E-2</v>
      </c>
      <c r="K771" s="33">
        <f t="shared" si="283"/>
        <v>45617</v>
      </c>
      <c r="L771" s="2">
        <f t="shared" si="284"/>
        <v>13</v>
      </c>
      <c r="M771" s="17">
        <f t="shared" si="285"/>
        <v>13</v>
      </c>
      <c r="N771" s="12">
        <f t="shared" si="286"/>
        <v>1.0022485480000001</v>
      </c>
      <c r="O771" s="12">
        <f t="shared" ca="1" si="287"/>
        <v>1.0077290029999999</v>
      </c>
      <c r="P771" s="17">
        <f t="shared" si="288"/>
        <v>0</v>
      </c>
      <c r="Q771" s="14">
        <f t="shared" ca="1" si="289"/>
        <v>55651.604041070001</v>
      </c>
      <c r="R771" s="21">
        <f t="shared" si="274"/>
        <v>0</v>
      </c>
      <c r="S771" s="14">
        <f t="shared" si="290"/>
        <v>0</v>
      </c>
      <c r="T771" s="4" t="str">
        <f t="shared" si="291"/>
        <v>J=</v>
      </c>
      <c r="U771" s="33">
        <f t="shared" si="292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5"/>
        <v>45637</v>
      </c>
      <c r="B772" s="124">
        <f t="shared" ca="1" si="278"/>
        <v>7260310.3125657598</v>
      </c>
      <c r="C772" s="7">
        <f t="shared" si="279"/>
        <v>7200360</v>
      </c>
      <c r="D772" s="96">
        <f t="shared" si="277"/>
        <v>45636</v>
      </c>
      <c r="E772" s="94">
        <f ca="1">IF(D772&lt;$B$1,VLOOKUP(D772,[1]DI!$A$4:$B$15000,2,FALSE),0)</f>
        <v>0.1115</v>
      </c>
      <c r="F772" s="14">
        <f t="shared" ca="1" si="280"/>
        <v>1.00041957</v>
      </c>
      <c r="G772" s="14">
        <f ca="1">(TRUNC(PRODUCT($F$12:$F771),16))</f>
        <v>1.40950254012345</v>
      </c>
      <c r="H772" s="14">
        <f t="shared" ca="1" si="281"/>
        <v>1.4012491455734299</v>
      </c>
      <c r="I772" s="14">
        <f t="shared" ca="1" si="282"/>
        <v>1.00589003</v>
      </c>
      <c r="J772" s="13">
        <f t="shared" si="276"/>
        <v>4.4499999999999998E-2</v>
      </c>
      <c r="K772" s="33">
        <f t="shared" si="283"/>
        <v>45617</v>
      </c>
      <c r="L772" s="2">
        <f t="shared" si="284"/>
        <v>14</v>
      </c>
      <c r="M772" s="17">
        <f t="shared" si="285"/>
        <v>14</v>
      </c>
      <c r="N772" s="12">
        <f t="shared" si="286"/>
        <v>1.002421722</v>
      </c>
      <c r="O772" s="12">
        <f t="shared" ca="1" si="287"/>
        <v>1.008326016</v>
      </c>
      <c r="P772" s="17">
        <f t="shared" si="288"/>
        <v>0</v>
      </c>
      <c r="Q772" s="14">
        <f t="shared" ca="1" si="289"/>
        <v>59950.312565760003</v>
      </c>
      <c r="R772" s="21">
        <f t="shared" si="274"/>
        <v>0</v>
      </c>
      <c r="S772" s="14">
        <f t="shared" si="290"/>
        <v>0</v>
      </c>
      <c r="T772" s="4" t="str">
        <f t="shared" si="291"/>
        <v>J=</v>
      </c>
      <c r="U772" s="33">
        <f t="shared" si="292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5"/>
        <v>45638</v>
      </c>
      <c r="B773" s="124">
        <f t="shared" ca="1" si="278"/>
        <v>7264611.5196153596</v>
      </c>
      <c r="C773" s="7">
        <f t="shared" si="279"/>
        <v>7200360</v>
      </c>
      <c r="D773" s="96">
        <f t="shared" si="277"/>
        <v>45637</v>
      </c>
      <c r="E773" s="94">
        <f ca="1">IF(D773&lt;$B$1,VLOOKUP(D773,[1]DI!$A$4:$B$15000,2,FALSE),0)</f>
        <v>0.1115</v>
      </c>
      <c r="F773" s="14">
        <f t="shared" ca="1" si="280"/>
        <v>1.00041957</v>
      </c>
      <c r="G773" s="14">
        <f ca="1">(TRUNC(PRODUCT($F$12:$F772),16))</f>
        <v>1.4100939251042099</v>
      </c>
      <c r="H773" s="14">
        <f t="shared" ca="1" si="281"/>
        <v>1.4012491455734299</v>
      </c>
      <c r="I773" s="14">
        <f t="shared" ca="1" si="282"/>
        <v>1.0063120699999999</v>
      </c>
      <c r="J773" s="13">
        <f t="shared" si="276"/>
        <v>4.4499999999999998E-2</v>
      </c>
      <c r="K773" s="33">
        <f t="shared" si="283"/>
        <v>45617</v>
      </c>
      <c r="L773" s="2">
        <f t="shared" si="284"/>
        <v>15</v>
      </c>
      <c r="M773" s="17">
        <f t="shared" si="285"/>
        <v>15</v>
      </c>
      <c r="N773" s="12">
        <f t="shared" si="286"/>
        <v>1.0025949270000001</v>
      </c>
      <c r="O773" s="12">
        <f t="shared" ca="1" si="287"/>
        <v>1.008923376</v>
      </c>
      <c r="P773" s="17">
        <f t="shared" si="288"/>
        <v>0</v>
      </c>
      <c r="Q773" s="14">
        <f t="shared" ca="1" si="289"/>
        <v>64251.519615359997</v>
      </c>
      <c r="R773" s="21">
        <f t="shared" si="274"/>
        <v>0</v>
      </c>
      <c r="S773" s="14">
        <f t="shared" si="290"/>
        <v>0</v>
      </c>
      <c r="T773" s="4" t="str">
        <f t="shared" si="291"/>
        <v>J=</v>
      </c>
      <c r="U773" s="33">
        <f t="shared" si="292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5"/>
        <v>45639</v>
      </c>
      <c r="B774" s="124">
        <f t="shared" ca="1" si="278"/>
        <v>7268915.2971934797</v>
      </c>
      <c r="C774" s="7">
        <f t="shared" si="279"/>
        <v>7200360</v>
      </c>
      <c r="D774" s="96">
        <f t="shared" si="277"/>
        <v>45638</v>
      </c>
      <c r="E774" s="94">
        <f ca="1">IF(D774&lt;$B$1,VLOOKUP(D774,[1]DI!$A$4:$B$15000,2,FALSE),0)</f>
        <v>0.1215</v>
      </c>
      <c r="F774" s="14">
        <f t="shared" ca="1" si="280"/>
        <v>1.00045513</v>
      </c>
      <c r="G774" s="14">
        <f ca="1">(TRUNC(PRODUCT($F$12:$F773),16))</f>
        <v>1.4106855582123701</v>
      </c>
      <c r="H774" s="14">
        <f t="shared" ca="1" si="281"/>
        <v>1.4012491455734299</v>
      </c>
      <c r="I774" s="14">
        <f t="shared" ca="1" si="282"/>
        <v>1.00673429</v>
      </c>
      <c r="J774" s="13">
        <f t="shared" si="276"/>
        <v>4.4499999999999998E-2</v>
      </c>
      <c r="K774" s="33">
        <f t="shared" si="283"/>
        <v>45617</v>
      </c>
      <c r="L774" s="2">
        <f t="shared" si="284"/>
        <v>16</v>
      </c>
      <c r="M774" s="17">
        <f t="shared" si="285"/>
        <v>16</v>
      </c>
      <c r="N774" s="12">
        <f t="shared" si="286"/>
        <v>1.0027681610000001</v>
      </c>
      <c r="O774" s="12">
        <f t="shared" ca="1" si="287"/>
        <v>1.009521093</v>
      </c>
      <c r="P774" s="17">
        <f t="shared" si="288"/>
        <v>0</v>
      </c>
      <c r="Q774" s="14">
        <f t="shared" ca="1" si="289"/>
        <v>68555.297193480001</v>
      </c>
      <c r="R774" s="21">
        <f t="shared" si="274"/>
        <v>0</v>
      </c>
      <c r="S774" s="14">
        <f t="shared" si="290"/>
        <v>0</v>
      </c>
      <c r="T774" s="4" t="str">
        <f t="shared" si="291"/>
        <v>J=</v>
      </c>
      <c r="U774" s="33">
        <f t="shared" si="292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5"/>
        <v>45642</v>
      </c>
      <c r="B775" s="124">
        <f t="shared" ca="1" si="278"/>
        <v>7273480.0950219603</v>
      </c>
      <c r="C775" s="7">
        <f t="shared" si="279"/>
        <v>7200360</v>
      </c>
      <c r="D775" s="96">
        <f t="shared" si="277"/>
        <v>45639</v>
      </c>
      <c r="E775" s="94">
        <f ca="1">IF(D775&lt;$B$1,VLOOKUP(D775,[1]DI!$A$4:$B$15000,2,FALSE),0)</f>
        <v>0.1215</v>
      </c>
      <c r="F775" s="14">
        <f t="shared" ca="1" si="280"/>
        <v>1.00045513</v>
      </c>
      <c r="G775" s="14">
        <f ca="1">(TRUNC(PRODUCT($F$12:$F774),16))</f>
        <v>1.41132760353048</v>
      </c>
      <c r="H775" s="14">
        <f t="shared" ca="1" si="281"/>
        <v>1.4012491455734299</v>
      </c>
      <c r="I775" s="14">
        <f t="shared" ca="1" si="282"/>
        <v>1.0071924800000001</v>
      </c>
      <c r="J775" s="13">
        <f t="shared" si="276"/>
        <v>4.4499999999999998E-2</v>
      </c>
      <c r="K775" s="33">
        <f t="shared" si="283"/>
        <v>45617</v>
      </c>
      <c r="L775" s="2">
        <f t="shared" si="284"/>
        <v>17</v>
      </c>
      <c r="M775" s="17">
        <f t="shared" si="285"/>
        <v>17</v>
      </c>
      <c r="N775" s="12">
        <f t="shared" si="286"/>
        <v>1.0029414249999999</v>
      </c>
      <c r="O775" s="12">
        <f t="shared" ca="1" si="287"/>
        <v>1.0101550610000001</v>
      </c>
      <c r="P775" s="17">
        <f t="shared" si="288"/>
        <v>0</v>
      </c>
      <c r="Q775" s="14">
        <f t="shared" ca="1" si="289"/>
        <v>73120.095021960005</v>
      </c>
      <c r="R775" s="21">
        <f t="shared" si="274"/>
        <v>0</v>
      </c>
      <c r="S775" s="14">
        <f t="shared" si="290"/>
        <v>0</v>
      </c>
      <c r="T775" s="4" t="str">
        <f t="shared" si="291"/>
        <v>J=</v>
      </c>
      <c r="U775" s="33">
        <f t="shared" si="292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5"/>
        <v>45643</v>
      </c>
      <c r="B776" s="124">
        <f t="shared" ca="1" si="278"/>
        <v>7278047.7729944298</v>
      </c>
      <c r="C776" s="7">
        <f t="shared" si="279"/>
        <v>7200360</v>
      </c>
      <c r="D776" s="96">
        <f t="shared" si="277"/>
        <v>45642</v>
      </c>
      <c r="E776" s="94">
        <f ca="1">IF(D776&lt;$B$1,VLOOKUP(D776,[1]DI!$A$4:$B$15000,2,FALSE),0)</f>
        <v>0.1215</v>
      </c>
      <c r="F776" s="14">
        <f t="shared" ca="1" si="280"/>
        <v>1.00045513</v>
      </c>
      <c r="G776" s="14">
        <f ca="1">(TRUNC(PRODUCT($F$12:$F775),16))</f>
        <v>1.41196994106267</v>
      </c>
      <c r="H776" s="14">
        <f t="shared" ca="1" si="281"/>
        <v>1.4012491455734299</v>
      </c>
      <c r="I776" s="14">
        <f t="shared" ca="1" si="282"/>
        <v>1.0076508799999999</v>
      </c>
      <c r="J776" s="13">
        <f t="shared" si="276"/>
        <v>4.4499999999999998E-2</v>
      </c>
      <c r="K776" s="33">
        <f t="shared" si="283"/>
        <v>45617</v>
      </c>
      <c r="L776" s="2">
        <f t="shared" si="284"/>
        <v>18</v>
      </c>
      <c r="M776" s="17">
        <f t="shared" si="285"/>
        <v>18</v>
      </c>
      <c r="N776" s="12">
        <f t="shared" si="286"/>
        <v>1.003114719</v>
      </c>
      <c r="O776" s="12">
        <f t="shared" ca="1" si="287"/>
        <v>1.0107894289999999</v>
      </c>
      <c r="P776" s="17">
        <f t="shared" si="288"/>
        <v>0</v>
      </c>
      <c r="Q776" s="14">
        <f t="shared" ca="1" si="289"/>
        <v>77687.772994429994</v>
      </c>
      <c r="R776" s="21">
        <f t="shared" si="274"/>
        <v>0</v>
      </c>
      <c r="S776" s="14">
        <f t="shared" si="290"/>
        <v>0</v>
      </c>
      <c r="T776" s="4" t="str">
        <f t="shared" si="291"/>
        <v>J=</v>
      </c>
      <c r="U776" s="33">
        <f t="shared" si="292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5"/>
        <v>45644</v>
      </c>
      <c r="B777" s="124">
        <f t="shared" ca="1" si="278"/>
        <v>7282618.4103148701</v>
      </c>
      <c r="C777" s="7">
        <f t="shared" si="279"/>
        <v>7200360</v>
      </c>
      <c r="D777" s="96">
        <f t="shared" si="277"/>
        <v>45643</v>
      </c>
      <c r="E777" s="94">
        <f ca="1">IF(D777&lt;$B$1,VLOOKUP(D777,[1]DI!$A$4:$B$15000,2,FALSE),0)</f>
        <v>0.1215</v>
      </c>
      <c r="F777" s="14">
        <f t="shared" ca="1" si="280"/>
        <v>1.00045513</v>
      </c>
      <c r="G777" s="14">
        <f ca="1">(TRUNC(PRODUCT($F$12:$F776),16))</f>
        <v>1.4126125709419499</v>
      </c>
      <c r="H777" s="14">
        <f t="shared" ca="1" si="281"/>
        <v>1.4012491455734299</v>
      </c>
      <c r="I777" s="14">
        <f t="shared" ca="1" si="282"/>
        <v>1.0081095</v>
      </c>
      <c r="J777" s="13">
        <f t="shared" si="276"/>
        <v>4.4499999999999998E-2</v>
      </c>
      <c r="K777" s="33">
        <f t="shared" si="283"/>
        <v>45617</v>
      </c>
      <c r="L777" s="2">
        <f t="shared" si="284"/>
        <v>19</v>
      </c>
      <c r="M777" s="17">
        <f t="shared" si="285"/>
        <v>19</v>
      </c>
      <c r="N777" s="12">
        <f t="shared" si="286"/>
        <v>1.003288044</v>
      </c>
      <c r="O777" s="12">
        <f t="shared" ca="1" si="287"/>
        <v>1.011424208</v>
      </c>
      <c r="P777" s="17">
        <f t="shared" si="288"/>
        <v>0</v>
      </c>
      <c r="Q777" s="14">
        <f t="shared" ca="1" si="289"/>
        <v>82258.410314869994</v>
      </c>
      <c r="R777" s="21">
        <f t="shared" si="274"/>
        <v>0</v>
      </c>
      <c r="S777" s="14">
        <f t="shared" si="290"/>
        <v>0</v>
      </c>
      <c r="T777" s="4" t="str">
        <f t="shared" si="291"/>
        <v>J=</v>
      </c>
      <c r="U777" s="33">
        <f t="shared" si="292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5"/>
        <v>45645</v>
      </c>
      <c r="B778" s="124">
        <f t="shared" ca="1" si="278"/>
        <v>7287191.8485753601</v>
      </c>
      <c r="C778" s="7">
        <f t="shared" si="279"/>
        <v>7200360</v>
      </c>
      <c r="D778" s="96">
        <f t="shared" si="277"/>
        <v>45644</v>
      </c>
      <c r="E778" s="94">
        <f ca="1">IF(D778&lt;$B$1,VLOOKUP(D778,[1]DI!$A$4:$B$15000,2,FALSE),0)</f>
        <v>0.1215</v>
      </c>
      <c r="F778" s="14">
        <f t="shared" ca="1" si="280"/>
        <v>1.00045513</v>
      </c>
      <c r="G778" s="14">
        <f ca="1">(TRUNC(PRODUCT($F$12:$F777),16))</f>
        <v>1.4132554933013599</v>
      </c>
      <c r="H778" s="14">
        <f t="shared" ca="1" si="281"/>
        <v>1.4012491455734299</v>
      </c>
      <c r="I778" s="14">
        <f t="shared" ca="1" si="282"/>
        <v>1.00856832</v>
      </c>
      <c r="J778" s="13">
        <f t="shared" si="276"/>
        <v>4.4499999999999998E-2</v>
      </c>
      <c r="K778" s="33">
        <f t="shared" si="283"/>
        <v>45617</v>
      </c>
      <c r="L778" s="2">
        <f t="shared" si="284"/>
        <v>20</v>
      </c>
      <c r="M778" s="17">
        <f t="shared" si="285"/>
        <v>20</v>
      </c>
      <c r="N778" s="12">
        <f t="shared" si="286"/>
        <v>1.003461398</v>
      </c>
      <c r="O778" s="12">
        <f t="shared" ca="1" si="287"/>
        <v>1.0120593760000001</v>
      </c>
      <c r="P778" s="17">
        <f t="shared" si="288"/>
        <v>0</v>
      </c>
      <c r="Q778" s="14">
        <f t="shared" ca="1" si="289"/>
        <v>86831.848575359996</v>
      </c>
      <c r="R778" s="21">
        <f t="shared" si="274"/>
        <v>0</v>
      </c>
      <c r="S778" s="14">
        <f t="shared" si="290"/>
        <v>0</v>
      </c>
      <c r="T778" s="4" t="str">
        <f t="shared" si="291"/>
        <v>J=</v>
      </c>
      <c r="U778" s="33">
        <f t="shared" si="292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5"/>
        <v>45646</v>
      </c>
      <c r="B779" s="124">
        <f t="shared" ca="1" si="278"/>
        <v>7291768.1669798298</v>
      </c>
      <c r="C779" s="7">
        <f t="shared" si="279"/>
        <v>7200360</v>
      </c>
      <c r="D779" s="96">
        <f t="shared" si="277"/>
        <v>45645</v>
      </c>
      <c r="E779" s="94">
        <f ca="1">IF(D779&lt;$B$1,VLOOKUP(D779,[1]DI!$A$4:$B$15000,2,FALSE),0)</f>
        <v>0.1215</v>
      </c>
      <c r="F779" s="14">
        <f t="shared" ca="1" si="280"/>
        <v>1.00045513</v>
      </c>
      <c r="G779" s="14">
        <f ca="1">(TRUNC(PRODUCT($F$12:$F778),16))</f>
        <v>1.41389870827403</v>
      </c>
      <c r="H779" s="14">
        <f t="shared" ca="1" si="281"/>
        <v>1.4012491455734299</v>
      </c>
      <c r="I779" s="14">
        <f t="shared" ca="1" si="282"/>
        <v>1.00902735</v>
      </c>
      <c r="J779" s="13">
        <f t="shared" si="276"/>
        <v>4.4499999999999998E-2</v>
      </c>
      <c r="K779" s="33">
        <f t="shared" si="283"/>
        <v>45617</v>
      </c>
      <c r="L779" s="2">
        <f t="shared" si="284"/>
        <v>21</v>
      </c>
      <c r="M779" s="17">
        <f t="shared" si="285"/>
        <v>21</v>
      </c>
      <c r="N779" s="12">
        <f t="shared" si="286"/>
        <v>1.003634782</v>
      </c>
      <c r="O779" s="12">
        <f t="shared" ca="1" si="287"/>
        <v>1.0126949439999999</v>
      </c>
      <c r="P779" s="17">
        <f t="shared" si="288"/>
        <v>37</v>
      </c>
      <c r="Q779" s="14">
        <f t="shared" ca="1" si="289"/>
        <v>91408.166979829999</v>
      </c>
      <c r="R779" s="21">
        <f t="shared" si="274"/>
        <v>0</v>
      </c>
      <c r="S779" s="14">
        <f t="shared" si="290"/>
        <v>0</v>
      </c>
      <c r="T779" s="4" t="str">
        <f t="shared" si="291"/>
        <v>J=</v>
      </c>
      <c r="U779" s="33">
        <f t="shared" si="292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5"/>
        <v>45649</v>
      </c>
      <c r="B780" s="124">
        <f t="shared" ca="1" si="278"/>
        <v>7204881.7900782004</v>
      </c>
      <c r="C780" s="7">
        <f t="shared" si="279"/>
        <v>7200360</v>
      </c>
      <c r="D780" s="96">
        <f t="shared" si="277"/>
        <v>45646</v>
      </c>
      <c r="E780" s="94">
        <f ca="1">IF(D780&lt;$B$1,VLOOKUP(D780,[1]DI!$A$4:$B$15000,2,FALSE),0)</f>
        <v>0.1215</v>
      </c>
      <c r="F780" s="14">
        <f t="shared" ca="1" si="280"/>
        <v>1.00045513</v>
      </c>
      <c r="G780" s="14">
        <f ca="1">(TRUNC(PRODUCT($F$12:$F779),16))</f>
        <v>1.41454221599313</v>
      </c>
      <c r="H780" s="14">
        <f t="shared" ca="1" si="281"/>
        <v>1.41389870827403</v>
      </c>
      <c r="I780" s="14">
        <f t="shared" ca="1" si="282"/>
        <v>1.00045513</v>
      </c>
      <c r="J780" s="13">
        <f t="shared" si="276"/>
        <v>4.4499999999999998E-2</v>
      </c>
      <c r="K780" s="33">
        <f t="shared" si="283"/>
        <v>45646</v>
      </c>
      <c r="L780" s="2">
        <f t="shared" si="284"/>
        <v>1</v>
      </c>
      <c r="M780" s="17">
        <f t="shared" si="285"/>
        <v>1</v>
      </c>
      <c r="N780" s="12">
        <f t="shared" si="286"/>
        <v>1.000172786</v>
      </c>
      <c r="O780" s="12">
        <f t="shared" ca="1" si="287"/>
        <v>1.0006279950000001</v>
      </c>
      <c r="P780" s="17">
        <f t="shared" si="288"/>
        <v>0</v>
      </c>
      <c r="Q780" s="14">
        <f t="shared" ca="1" si="289"/>
        <v>4521.7900781999997</v>
      </c>
      <c r="R780" s="21">
        <f t="shared" ref="R780:R843" si="293">IF($P780&gt;0,VLOOKUP($P780,$W$12:$AC$150,7),0)</f>
        <v>0</v>
      </c>
      <c r="S780" s="14">
        <f t="shared" si="290"/>
        <v>0</v>
      </c>
      <c r="T780" s="4" t="str">
        <f t="shared" si="291"/>
        <v>J=</v>
      </c>
      <c r="U780" s="33">
        <f t="shared" si="292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4">WORKDAY($A780,1,$W$166:$W$544)</f>
        <v>45650</v>
      </c>
      <c r="B781" s="124">
        <f t="shared" ca="1" si="278"/>
        <v>7209406.4386993097</v>
      </c>
      <c r="C781" s="7">
        <f t="shared" si="279"/>
        <v>7200360</v>
      </c>
      <c r="D781" s="96">
        <f t="shared" si="277"/>
        <v>45649</v>
      </c>
      <c r="E781" s="94">
        <f ca="1">IF(D781&lt;$B$1,VLOOKUP(D781,[1]DI!$A$4:$B$15000,2,FALSE),0)</f>
        <v>0.1215</v>
      </c>
      <c r="F781" s="14">
        <f t="shared" ca="1" si="280"/>
        <v>1.00045513</v>
      </c>
      <c r="G781" s="14">
        <f ca="1">(TRUNC(PRODUCT($F$12:$F780),16))</f>
        <v>1.4151860165918899</v>
      </c>
      <c r="H781" s="14">
        <f t="shared" ca="1" si="281"/>
        <v>1.41389870827403</v>
      </c>
      <c r="I781" s="14">
        <f t="shared" ca="1" si="282"/>
        <v>1.00091047</v>
      </c>
      <c r="J781" s="13">
        <f t="shared" ref="J781:J844" si="295">J780</f>
        <v>4.4499999999999998E-2</v>
      </c>
      <c r="K781" s="33">
        <f t="shared" si="283"/>
        <v>45646</v>
      </c>
      <c r="L781" s="2">
        <f t="shared" si="284"/>
        <v>2</v>
      </c>
      <c r="M781" s="17">
        <f t="shared" si="285"/>
        <v>2</v>
      </c>
      <c r="N781" s="12">
        <f t="shared" si="286"/>
        <v>1.0003456019999999</v>
      </c>
      <c r="O781" s="12">
        <f t="shared" ca="1" si="287"/>
        <v>1.001256387</v>
      </c>
      <c r="P781" s="17">
        <f t="shared" si="288"/>
        <v>0</v>
      </c>
      <c r="Q781" s="14">
        <f t="shared" ca="1" si="289"/>
        <v>9046.4386993099997</v>
      </c>
      <c r="R781" s="21">
        <f t="shared" si="293"/>
        <v>0</v>
      </c>
      <c r="S781" s="14">
        <f t="shared" si="290"/>
        <v>0</v>
      </c>
      <c r="T781" s="4" t="str">
        <f t="shared" si="291"/>
        <v>J=</v>
      </c>
      <c r="U781" s="33">
        <f t="shared" si="292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4"/>
        <v>45652</v>
      </c>
      <c r="B782" s="124">
        <f t="shared" ca="1" si="278"/>
        <v>7213933.8666594001</v>
      </c>
      <c r="C782" s="7">
        <f t="shared" si="279"/>
        <v>7200360</v>
      </c>
      <c r="D782" s="96">
        <f t="shared" si="277"/>
        <v>45650</v>
      </c>
      <c r="E782" s="94">
        <f ca="1">IF(D782&lt;$B$1,VLOOKUP(D782,[1]DI!$A$4:$B$15000,2,FALSE),0)</f>
        <v>0.1215</v>
      </c>
      <c r="F782" s="14">
        <f t="shared" ca="1" si="280"/>
        <v>1.00045513</v>
      </c>
      <c r="G782" s="14">
        <f ca="1">(TRUNC(PRODUCT($F$12:$F781),16))</f>
        <v>1.4158301102036199</v>
      </c>
      <c r="H782" s="14">
        <f t="shared" ca="1" si="281"/>
        <v>1.41389870827403</v>
      </c>
      <c r="I782" s="14">
        <f t="shared" ca="1" si="282"/>
        <v>1.0013660099999999</v>
      </c>
      <c r="J782" s="13">
        <f t="shared" si="295"/>
        <v>4.4499999999999998E-2</v>
      </c>
      <c r="K782" s="33">
        <f t="shared" si="283"/>
        <v>45646</v>
      </c>
      <c r="L782" s="2">
        <f t="shared" si="284"/>
        <v>3</v>
      </c>
      <c r="M782" s="17">
        <f t="shared" si="285"/>
        <v>3</v>
      </c>
      <c r="N782" s="12">
        <f t="shared" si="286"/>
        <v>1.0005184469999999</v>
      </c>
      <c r="O782" s="12">
        <f t="shared" ca="1" si="287"/>
        <v>1.001885165</v>
      </c>
      <c r="P782" s="17">
        <f t="shared" si="288"/>
        <v>0</v>
      </c>
      <c r="Q782" s="14">
        <f t="shared" ca="1" si="289"/>
        <v>13573.866659400001</v>
      </c>
      <c r="R782" s="21">
        <f t="shared" si="293"/>
        <v>0</v>
      </c>
      <c r="S782" s="14">
        <f t="shared" si="290"/>
        <v>0</v>
      </c>
      <c r="T782" s="4" t="str">
        <f t="shared" si="291"/>
        <v>J=</v>
      </c>
      <c r="U782" s="33">
        <f t="shared" si="292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4"/>
        <v>45653</v>
      </c>
      <c r="B783" s="124">
        <f t="shared" ca="1" si="278"/>
        <v>7218464.1675631199</v>
      </c>
      <c r="C783" s="7">
        <f t="shared" si="279"/>
        <v>7200360</v>
      </c>
      <c r="D783" s="96">
        <f t="shared" ref="D783:D846" si="296">WORKDAY($A783,-1,$W$160:$W$544)</f>
        <v>45652</v>
      </c>
      <c r="E783" s="94">
        <f ca="1">IF(D783&lt;$B$1,VLOOKUP(D783,[1]DI!$A$4:$B$15000,2,FALSE),0)</f>
        <v>0.1215</v>
      </c>
      <c r="F783" s="14">
        <f t="shared" ca="1" si="280"/>
        <v>1.00045513</v>
      </c>
      <c r="G783" s="14">
        <f ca="1">(TRUNC(PRODUCT($F$12:$F782),16))</f>
        <v>1.41647449696168</v>
      </c>
      <c r="H783" s="14">
        <f t="shared" ca="1" si="281"/>
        <v>1.41389870827403</v>
      </c>
      <c r="I783" s="14">
        <f t="shared" ca="1" si="282"/>
        <v>1.0018217599999999</v>
      </c>
      <c r="J783" s="13">
        <f t="shared" si="295"/>
        <v>4.4499999999999998E-2</v>
      </c>
      <c r="K783" s="33">
        <f t="shared" si="283"/>
        <v>45646</v>
      </c>
      <c r="L783" s="2">
        <f t="shared" si="284"/>
        <v>4</v>
      </c>
      <c r="M783" s="17">
        <f t="shared" si="285"/>
        <v>4</v>
      </c>
      <c r="N783" s="12">
        <f t="shared" si="286"/>
        <v>1.0006913230000001</v>
      </c>
      <c r="O783" s="12">
        <f t="shared" ca="1" si="287"/>
        <v>1.002514342</v>
      </c>
      <c r="P783" s="17">
        <f t="shared" si="288"/>
        <v>0</v>
      </c>
      <c r="Q783" s="14">
        <f t="shared" ca="1" si="289"/>
        <v>18104.167563120001</v>
      </c>
      <c r="R783" s="21">
        <f t="shared" si="293"/>
        <v>0</v>
      </c>
      <c r="S783" s="14">
        <f t="shared" si="290"/>
        <v>0</v>
      </c>
      <c r="T783" s="4" t="str">
        <f t="shared" si="291"/>
        <v>J=</v>
      </c>
      <c r="U783" s="33">
        <f t="shared" si="292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4"/>
        <v>45656</v>
      </c>
      <c r="B784" s="124">
        <f t="shared" ca="1" si="278"/>
        <v>7222997.3270097496</v>
      </c>
      <c r="C784" s="7">
        <f t="shared" si="279"/>
        <v>7200360</v>
      </c>
      <c r="D784" s="96">
        <f t="shared" si="296"/>
        <v>45653</v>
      </c>
      <c r="E784" s="94">
        <f ca="1">IF(D784&lt;$B$1,VLOOKUP(D784,[1]DI!$A$4:$B$15000,2,FALSE),0)</f>
        <v>0.1215</v>
      </c>
      <c r="F784" s="14">
        <f t="shared" ca="1" si="280"/>
        <v>1.00045513</v>
      </c>
      <c r="G784" s="14">
        <f ca="1">(TRUNC(PRODUCT($F$12:$F783),16))</f>
        <v>1.41711917699948</v>
      </c>
      <c r="H784" s="14">
        <f t="shared" ca="1" si="281"/>
        <v>1.41389870827403</v>
      </c>
      <c r="I784" s="14">
        <f t="shared" ca="1" si="282"/>
        <v>1.0022777199999999</v>
      </c>
      <c r="J784" s="13">
        <f t="shared" si="295"/>
        <v>4.4499999999999998E-2</v>
      </c>
      <c r="K784" s="33">
        <f t="shared" si="283"/>
        <v>45646</v>
      </c>
      <c r="L784" s="2">
        <f t="shared" si="284"/>
        <v>5</v>
      </c>
      <c r="M784" s="17">
        <f t="shared" si="285"/>
        <v>5</v>
      </c>
      <c r="N784" s="12">
        <f t="shared" si="286"/>
        <v>1.000864228</v>
      </c>
      <c r="O784" s="12">
        <f t="shared" ca="1" si="287"/>
        <v>1.003143916</v>
      </c>
      <c r="P784" s="17">
        <f t="shared" si="288"/>
        <v>0</v>
      </c>
      <c r="Q784" s="14">
        <f t="shared" ca="1" si="289"/>
        <v>22637.327009749999</v>
      </c>
      <c r="R784" s="21">
        <f t="shared" si="293"/>
        <v>0</v>
      </c>
      <c r="S784" s="14">
        <f t="shared" si="290"/>
        <v>0</v>
      </c>
      <c r="T784" s="4" t="str">
        <f t="shared" si="291"/>
        <v>J=</v>
      </c>
      <c r="U784" s="33">
        <f t="shared" si="292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4"/>
        <v>45657</v>
      </c>
      <c r="B785" s="124">
        <f t="shared" ca="1" si="278"/>
        <v>7227533.3594000395</v>
      </c>
      <c r="C785" s="7">
        <f t="shared" si="279"/>
        <v>7200360</v>
      </c>
      <c r="D785" s="96">
        <f t="shared" si="296"/>
        <v>45656</v>
      </c>
      <c r="E785" s="94">
        <f ca="1">IF(D785&lt;$B$1,VLOOKUP(D785,[1]DI!$A$4:$B$15000,2,FALSE),0)</f>
        <v>0.1215</v>
      </c>
      <c r="F785" s="14">
        <f t="shared" ca="1" si="280"/>
        <v>1.00045513</v>
      </c>
      <c r="G785" s="14">
        <f ca="1">(TRUNC(PRODUCT($F$12:$F784),16))</f>
        <v>1.4177641504505101</v>
      </c>
      <c r="H785" s="14">
        <f t="shared" ca="1" si="281"/>
        <v>1.41389870827403</v>
      </c>
      <c r="I785" s="14">
        <f t="shared" ca="1" si="282"/>
        <v>1.00273389</v>
      </c>
      <c r="J785" s="13">
        <f t="shared" si="295"/>
        <v>4.4499999999999998E-2</v>
      </c>
      <c r="K785" s="33">
        <f t="shared" si="283"/>
        <v>45646</v>
      </c>
      <c r="L785" s="2">
        <f t="shared" si="284"/>
        <v>6</v>
      </c>
      <c r="M785" s="17">
        <f t="shared" si="285"/>
        <v>6</v>
      </c>
      <c r="N785" s="12">
        <f t="shared" si="286"/>
        <v>1.001037164</v>
      </c>
      <c r="O785" s="12">
        <f t="shared" ca="1" si="287"/>
        <v>1.0037738890000001</v>
      </c>
      <c r="P785" s="17">
        <f t="shared" si="288"/>
        <v>0</v>
      </c>
      <c r="Q785" s="14">
        <f t="shared" ca="1" si="289"/>
        <v>27173.359400040001</v>
      </c>
      <c r="R785" s="21">
        <f t="shared" si="293"/>
        <v>0</v>
      </c>
      <c r="S785" s="14">
        <f t="shared" si="290"/>
        <v>0</v>
      </c>
      <c r="T785" s="4" t="str">
        <f t="shared" si="291"/>
        <v>J=</v>
      </c>
      <c r="U785" s="33">
        <f t="shared" si="292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4"/>
        <v>45659</v>
      </c>
      <c r="B786" s="124">
        <f t="shared" ca="1" si="278"/>
        <v>7232072.1855300004</v>
      </c>
      <c r="C786" s="7">
        <f t="shared" si="279"/>
        <v>7200360</v>
      </c>
      <c r="D786" s="96">
        <f t="shared" si="296"/>
        <v>45657</v>
      </c>
      <c r="E786" s="94">
        <f ca="1">IF(D786&lt;$B$1,VLOOKUP(D786,[1]DI!$A$4:$B$15000,2,FALSE),0)</f>
        <v>0.1215</v>
      </c>
      <c r="F786" s="14">
        <f t="shared" ca="1" si="280"/>
        <v>1.00045513</v>
      </c>
      <c r="G786" s="14">
        <f ca="1">(TRUNC(PRODUCT($F$12:$F785),16))</f>
        <v>1.4184094174483</v>
      </c>
      <c r="H786" s="14">
        <f t="shared" ca="1" si="281"/>
        <v>1.41389870827403</v>
      </c>
      <c r="I786" s="14">
        <f t="shared" ca="1" si="282"/>
        <v>1.00319026</v>
      </c>
      <c r="J786" s="13">
        <f t="shared" si="295"/>
        <v>4.4499999999999998E-2</v>
      </c>
      <c r="K786" s="33">
        <f t="shared" si="283"/>
        <v>45646</v>
      </c>
      <c r="L786" s="2">
        <f t="shared" si="284"/>
        <v>7</v>
      </c>
      <c r="M786" s="17">
        <f t="shared" si="285"/>
        <v>7</v>
      </c>
      <c r="N786" s="12">
        <f t="shared" si="286"/>
        <v>1.0012101289999999</v>
      </c>
      <c r="O786" s="12">
        <f t="shared" ca="1" si="287"/>
        <v>1.0044042500000001</v>
      </c>
      <c r="P786" s="17">
        <f t="shared" si="288"/>
        <v>0</v>
      </c>
      <c r="Q786" s="14">
        <f t="shared" ca="1" si="289"/>
        <v>31712.185529999999</v>
      </c>
      <c r="R786" s="21">
        <f t="shared" si="293"/>
        <v>0</v>
      </c>
      <c r="S786" s="14">
        <f t="shared" si="290"/>
        <v>0</v>
      </c>
      <c r="T786" s="4" t="str">
        <f t="shared" si="291"/>
        <v>J=</v>
      </c>
      <c r="U786" s="33">
        <f t="shared" si="292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4"/>
        <v>45660</v>
      </c>
      <c r="B787" s="124">
        <f t="shared" ca="1" si="278"/>
        <v>7236613.9422064796</v>
      </c>
      <c r="C787" s="7">
        <f t="shared" si="279"/>
        <v>7200360</v>
      </c>
      <c r="D787" s="96">
        <f t="shared" si="296"/>
        <v>45659</v>
      </c>
      <c r="E787" s="94">
        <f ca="1">IF(D787&lt;$B$1,VLOOKUP(D787,[1]DI!$A$4:$B$15000,2,FALSE),0)</f>
        <v>0.1215</v>
      </c>
      <c r="F787" s="14">
        <f t="shared" ca="1" si="280"/>
        <v>1.00045513</v>
      </c>
      <c r="G787" s="14">
        <f ca="1">(TRUNC(PRODUCT($F$12:$F786),16))</f>
        <v>1.4190549781264701</v>
      </c>
      <c r="H787" s="14">
        <f t="shared" ca="1" si="281"/>
        <v>1.41389870827403</v>
      </c>
      <c r="I787" s="14">
        <f t="shared" ca="1" si="282"/>
        <v>1.00364685</v>
      </c>
      <c r="J787" s="13">
        <f t="shared" si="295"/>
        <v>4.4499999999999998E-2</v>
      </c>
      <c r="K787" s="33">
        <f t="shared" si="283"/>
        <v>45646</v>
      </c>
      <c r="L787" s="2">
        <f t="shared" si="284"/>
        <v>8</v>
      </c>
      <c r="M787" s="17">
        <f t="shared" si="285"/>
        <v>8</v>
      </c>
      <c r="N787" s="12">
        <f t="shared" si="286"/>
        <v>1.001383124</v>
      </c>
      <c r="O787" s="12">
        <f t="shared" ca="1" si="287"/>
        <v>1.0050350180000001</v>
      </c>
      <c r="P787" s="17">
        <f t="shared" si="288"/>
        <v>0</v>
      </c>
      <c r="Q787" s="14">
        <f t="shared" ca="1" si="289"/>
        <v>36253.942206480002</v>
      </c>
      <c r="R787" s="21">
        <f t="shared" si="293"/>
        <v>0</v>
      </c>
      <c r="S787" s="14">
        <f t="shared" si="290"/>
        <v>0</v>
      </c>
      <c r="T787" s="4" t="str">
        <f t="shared" si="291"/>
        <v>J=</v>
      </c>
      <c r="U787" s="33">
        <f t="shared" si="292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4"/>
        <v>45663</v>
      </c>
      <c r="B788" s="124">
        <f t="shared" ca="1" si="278"/>
        <v>7241158.4998230003</v>
      </c>
      <c r="C788" s="7">
        <f t="shared" si="279"/>
        <v>7200360</v>
      </c>
      <c r="D788" s="96">
        <f t="shared" si="296"/>
        <v>45660</v>
      </c>
      <c r="E788" s="94">
        <f ca="1">IF(D788&lt;$B$1,VLOOKUP(D788,[1]DI!$A$4:$B$15000,2,FALSE),0)</f>
        <v>0.1215</v>
      </c>
      <c r="F788" s="14">
        <f t="shared" ca="1" si="280"/>
        <v>1.00045513</v>
      </c>
      <c r="G788" s="14">
        <f ca="1">(TRUNC(PRODUCT($F$12:$F787),16))</f>
        <v>1.41970083261866</v>
      </c>
      <c r="H788" s="14">
        <f t="shared" ca="1" si="281"/>
        <v>1.41389870827403</v>
      </c>
      <c r="I788" s="14">
        <f t="shared" ca="1" si="282"/>
        <v>1.0041036400000001</v>
      </c>
      <c r="J788" s="13">
        <f t="shared" si="295"/>
        <v>4.4499999999999998E-2</v>
      </c>
      <c r="K788" s="33">
        <f t="shared" si="283"/>
        <v>45646</v>
      </c>
      <c r="L788" s="2">
        <f t="shared" si="284"/>
        <v>9</v>
      </c>
      <c r="M788" s="17">
        <f t="shared" si="285"/>
        <v>9</v>
      </c>
      <c r="N788" s="12">
        <f t="shared" si="286"/>
        <v>1.001556149</v>
      </c>
      <c r="O788" s="12">
        <f t="shared" ca="1" si="287"/>
        <v>1.005666175</v>
      </c>
      <c r="P788" s="17">
        <f t="shared" si="288"/>
        <v>0</v>
      </c>
      <c r="Q788" s="14">
        <f t="shared" ca="1" si="289"/>
        <v>40798.499822999998</v>
      </c>
      <c r="R788" s="21">
        <f t="shared" si="293"/>
        <v>0</v>
      </c>
      <c r="S788" s="14">
        <f t="shared" si="290"/>
        <v>0</v>
      </c>
      <c r="T788" s="4" t="str">
        <f t="shared" si="291"/>
        <v>J=</v>
      </c>
      <c r="U788" s="33">
        <f t="shared" si="292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4"/>
        <v>45664</v>
      </c>
      <c r="B789" s="124">
        <f t="shared" ca="1" si="278"/>
        <v>7245705.8511792002</v>
      </c>
      <c r="C789" s="7">
        <f t="shared" si="279"/>
        <v>7200360</v>
      </c>
      <c r="D789" s="96">
        <f t="shared" si="296"/>
        <v>45663</v>
      </c>
      <c r="E789" s="94">
        <f ca="1">IF(D789&lt;$B$1,VLOOKUP(D789,[1]DI!$A$4:$B$15000,2,FALSE),0)</f>
        <v>0.1215</v>
      </c>
      <c r="F789" s="14">
        <f t="shared" ca="1" si="280"/>
        <v>1.00045513</v>
      </c>
      <c r="G789" s="14">
        <f ca="1">(TRUNC(PRODUCT($F$12:$F788),16))</f>
        <v>1.42034698105861</v>
      </c>
      <c r="H789" s="14">
        <f t="shared" ca="1" si="281"/>
        <v>1.41389870827403</v>
      </c>
      <c r="I789" s="14">
        <f t="shared" ca="1" si="282"/>
        <v>1.0045606300000001</v>
      </c>
      <c r="J789" s="13">
        <f t="shared" si="295"/>
        <v>4.4499999999999998E-2</v>
      </c>
      <c r="K789" s="33">
        <f t="shared" si="283"/>
        <v>45646</v>
      </c>
      <c r="L789" s="2">
        <f t="shared" si="284"/>
        <v>10</v>
      </c>
      <c r="M789" s="17">
        <f t="shared" si="285"/>
        <v>10</v>
      </c>
      <c r="N789" s="12">
        <f t="shared" si="286"/>
        <v>1.0017292040000001</v>
      </c>
      <c r="O789" s="12">
        <f t="shared" ca="1" si="287"/>
        <v>1.0062977200000001</v>
      </c>
      <c r="P789" s="17">
        <f t="shared" si="288"/>
        <v>0</v>
      </c>
      <c r="Q789" s="14">
        <f t="shared" ca="1" si="289"/>
        <v>45345.851179199999</v>
      </c>
      <c r="R789" s="21">
        <f t="shared" si="293"/>
        <v>0</v>
      </c>
      <c r="S789" s="14">
        <f t="shared" si="290"/>
        <v>0</v>
      </c>
      <c r="T789" s="4" t="str">
        <f t="shared" si="291"/>
        <v>J=</v>
      </c>
      <c r="U789" s="33">
        <f t="shared" si="292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4"/>
        <v>45665</v>
      </c>
      <c r="B790" s="124">
        <f t="shared" ca="1" si="278"/>
        <v>7250256.1402822696</v>
      </c>
      <c r="C790" s="7">
        <f t="shared" si="279"/>
        <v>7200360</v>
      </c>
      <c r="D790" s="96">
        <f t="shared" si="296"/>
        <v>45664</v>
      </c>
      <c r="E790" s="94">
        <f ca="1">IF(D790&lt;$B$1,VLOOKUP(D790,[1]DI!$A$4:$B$15000,2,FALSE),0)</f>
        <v>0.1215</v>
      </c>
      <c r="F790" s="14">
        <f t="shared" ca="1" si="280"/>
        <v>1.00045513</v>
      </c>
      <c r="G790" s="14">
        <f ca="1">(TRUNC(PRODUCT($F$12:$F789),16))</f>
        <v>1.4209934235801001</v>
      </c>
      <c r="H790" s="14">
        <f t="shared" ca="1" si="281"/>
        <v>1.41389870827403</v>
      </c>
      <c r="I790" s="14">
        <f t="shared" ca="1" si="282"/>
        <v>1.0050178400000001</v>
      </c>
      <c r="J790" s="13">
        <f t="shared" si="295"/>
        <v>4.4499999999999998E-2</v>
      </c>
      <c r="K790" s="33">
        <f t="shared" si="283"/>
        <v>45646</v>
      </c>
      <c r="L790" s="2">
        <f t="shared" si="284"/>
        <v>11</v>
      </c>
      <c r="M790" s="17">
        <f t="shared" si="285"/>
        <v>11</v>
      </c>
      <c r="N790" s="12">
        <f t="shared" si="286"/>
        <v>1.0019022879999999</v>
      </c>
      <c r="O790" s="12">
        <f t="shared" ca="1" si="287"/>
        <v>1.0069296729999999</v>
      </c>
      <c r="P790" s="17">
        <f t="shared" si="288"/>
        <v>0</v>
      </c>
      <c r="Q790" s="14">
        <f t="shared" ca="1" si="289"/>
        <v>49896.140282269997</v>
      </c>
      <c r="R790" s="21">
        <f t="shared" si="293"/>
        <v>0</v>
      </c>
      <c r="S790" s="14">
        <f t="shared" si="290"/>
        <v>0</v>
      </c>
      <c r="T790" s="4" t="str">
        <f t="shared" si="291"/>
        <v>J=</v>
      </c>
      <c r="U790" s="33">
        <f t="shared" si="292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4"/>
        <v>45666</v>
      </c>
      <c r="B791" s="124">
        <f t="shared" ca="1" si="278"/>
        <v>7254809.2375257602</v>
      </c>
      <c r="C791" s="7">
        <f t="shared" si="279"/>
        <v>7200360</v>
      </c>
      <c r="D791" s="96">
        <f t="shared" si="296"/>
        <v>45665</v>
      </c>
      <c r="E791" s="94">
        <f ca="1">IF(D791&lt;$B$1,VLOOKUP(D791,[1]DI!$A$4:$B$15000,2,FALSE),0)</f>
        <v>0.1215</v>
      </c>
      <c r="F791" s="14">
        <f t="shared" ca="1" si="280"/>
        <v>1.00045513</v>
      </c>
      <c r="G791" s="14">
        <f ca="1">(TRUNC(PRODUCT($F$12:$F790),16))</f>
        <v>1.4216401603169699</v>
      </c>
      <c r="H791" s="14">
        <f t="shared" ca="1" si="281"/>
        <v>1.41389870827403</v>
      </c>
      <c r="I791" s="14">
        <f t="shared" ca="1" si="282"/>
        <v>1.0054752499999999</v>
      </c>
      <c r="J791" s="13">
        <f t="shared" si="295"/>
        <v>4.4499999999999998E-2</v>
      </c>
      <c r="K791" s="33">
        <f t="shared" si="283"/>
        <v>45646</v>
      </c>
      <c r="L791" s="2">
        <f t="shared" si="284"/>
        <v>12</v>
      </c>
      <c r="M791" s="17">
        <f t="shared" si="285"/>
        <v>12</v>
      </c>
      <c r="N791" s="12">
        <f t="shared" si="286"/>
        <v>1.0020754030000001</v>
      </c>
      <c r="O791" s="12">
        <f t="shared" ca="1" si="287"/>
        <v>1.0075620160000001</v>
      </c>
      <c r="P791" s="17">
        <f t="shared" si="288"/>
        <v>0</v>
      </c>
      <c r="Q791" s="14">
        <f t="shared" ca="1" si="289"/>
        <v>54449.23752576</v>
      </c>
      <c r="R791" s="21">
        <f t="shared" si="293"/>
        <v>0</v>
      </c>
      <c r="S791" s="14">
        <f t="shared" si="290"/>
        <v>0</v>
      </c>
      <c r="T791" s="4" t="str">
        <f t="shared" si="291"/>
        <v>J=</v>
      </c>
      <c r="U791" s="33">
        <f t="shared" si="292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4"/>
        <v>45667</v>
      </c>
      <c r="B792" s="124">
        <f t="shared" ca="1" si="278"/>
        <v>7259365.2077128701</v>
      </c>
      <c r="C792" s="7">
        <f t="shared" si="279"/>
        <v>7200360</v>
      </c>
      <c r="D792" s="96">
        <f t="shared" si="296"/>
        <v>45666</v>
      </c>
      <c r="E792" s="94">
        <f ca="1">IF(D792&lt;$B$1,VLOOKUP(D792,[1]DI!$A$4:$B$15000,2,FALSE),0)</f>
        <v>0.1215</v>
      </c>
      <c r="F792" s="14">
        <f t="shared" ca="1" si="280"/>
        <v>1.00045513</v>
      </c>
      <c r="G792" s="14">
        <f ca="1">(TRUNC(PRODUCT($F$12:$F791),16))</f>
        <v>1.4222871914031401</v>
      </c>
      <c r="H792" s="14">
        <f t="shared" ca="1" si="281"/>
        <v>1.41389870827403</v>
      </c>
      <c r="I792" s="14">
        <f t="shared" ca="1" si="282"/>
        <v>1.0059328700000001</v>
      </c>
      <c r="J792" s="13">
        <f t="shared" si="295"/>
        <v>4.4499999999999998E-2</v>
      </c>
      <c r="K792" s="33">
        <f t="shared" si="283"/>
        <v>45646</v>
      </c>
      <c r="L792" s="2">
        <f t="shared" si="284"/>
        <v>13</v>
      </c>
      <c r="M792" s="17">
        <f t="shared" si="285"/>
        <v>13</v>
      </c>
      <c r="N792" s="12">
        <f t="shared" si="286"/>
        <v>1.0022485480000001</v>
      </c>
      <c r="O792" s="12">
        <f t="shared" ca="1" si="287"/>
        <v>1.0081947579999999</v>
      </c>
      <c r="P792" s="17">
        <f t="shared" si="288"/>
        <v>0</v>
      </c>
      <c r="Q792" s="14">
        <f t="shared" ca="1" si="289"/>
        <v>59005.207712869997</v>
      </c>
      <c r="R792" s="21">
        <f t="shared" si="293"/>
        <v>0</v>
      </c>
      <c r="S792" s="14">
        <f t="shared" si="290"/>
        <v>0</v>
      </c>
      <c r="T792" s="4" t="str">
        <f t="shared" si="291"/>
        <v>J=</v>
      </c>
      <c r="U792" s="33">
        <f t="shared" si="292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4"/>
        <v>45670</v>
      </c>
      <c r="B793" s="124">
        <f t="shared" ca="1" si="278"/>
        <v>7263924.0436432799</v>
      </c>
      <c r="C793" s="7">
        <f t="shared" si="279"/>
        <v>7200360</v>
      </c>
      <c r="D793" s="96">
        <f t="shared" si="296"/>
        <v>45667</v>
      </c>
      <c r="E793" s="94">
        <f ca="1">IF(D793&lt;$B$1,VLOOKUP(D793,[1]DI!$A$4:$B$15000,2,FALSE),0)</f>
        <v>0.1215</v>
      </c>
      <c r="F793" s="14">
        <f t="shared" ca="1" si="280"/>
        <v>1.00045513</v>
      </c>
      <c r="G793" s="14">
        <f ca="1">(TRUNC(PRODUCT($F$12:$F792),16))</f>
        <v>1.42293451697256</v>
      </c>
      <c r="H793" s="14">
        <f t="shared" ca="1" si="281"/>
        <v>1.41389870827403</v>
      </c>
      <c r="I793" s="14">
        <f t="shared" ca="1" si="282"/>
        <v>1.0063907000000001</v>
      </c>
      <c r="J793" s="13">
        <f t="shared" si="295"/>
        <v>4.4499999999999998E-2</v>
      </c>
      <c r="K793" s="33">
        <f t="shared" si="283"/>
        <v>45646</v>
      </c>
      <c r="L793" s="2">
        <f t="shared" si="284"/>
        <v>14</v>
      </c>
      <c r="M793" s="17">
        <f t="shared" si="285"/>
        <v>14</v>
      </c>
      <c r="N793" s="12">
        <f t="shared" si="286"/>
        <v>1.002421722</v>
      </c>
      <c r="O793" s="12">
        <f t="shared" ca="1" si="287"/>
        <v>1.0088278980000001</v>
      </c>
      <c r="P793" s="17">
        <f t="shared" si="288"/>
        <v>0</v>
      </c>
      <c r="Q793" s="14">
        <f t="shared" ca="1" si="289"/>
        <v>63564.043643279998</v>
      </c>
      <c r="R793" s="21">
        <f t="shared" si="293"/>
        <v>0</v>
      </c>
      <c r="S793" s="14">
        <f t="shared" si="290"/>
        <v>0</v>
      </c>
      <c r="T793" s="4" t="str">
        <f t="shared" si="291"/>
        <v>J=</v>
      </c>
      <c r="U793" s="33">
        <f t="shared" si="292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4"/>
        <v>45671</v>
      </c>
      <c r="B794" s="124">
        <f t="shared" ca="1" si="278"/>
        <v>7268485.7669180399</v>
      </c>
      <c r="C794" s="7">
        <f t="shared" si="279"/>
        <v>7200360</v>
      </c>
      <c r="D794" s="96">
        <f t="shared" si="296"/>
        <v>45670</v>
      </c>
      <c r="E794" s="94">
        <f ca="1">IF(D794&lt;$B$1,VLOOKUP(D794,[1]DI!$A$4:$B$15000,2,FALSE),0)</f>
        <v>0.1215</v>
      </c>
      <c r="F794" s="14">
        <f t="shared" ca="1" si="280"/>
        <v>1.00045513</v>
      </c>
      <c r="G794" s="14">
        <f ca="1">(TRUNC(PRODUCT($F$12:$F793),16))</f>
        <v>1.4235821371592701</v>
      </c>
      <c r="H794" s="14">
        <f t="shared" ca="1" si="281"/>
        <v>1.41389870827403</v>
      </c>
      <c r="I794" s="14">
        <f t="shared" ca="1" si="282"/>
        <v>1.0068487399999999</v>
      </c>
      <c r="J794" s="13">
        <f t="shared" si="295"/>
        <v>4.4499999999999998E-2</v>
      </c>
      <c r="K794" s="33">
        <f t="shared" si="283"/>
        <v>45646</v>
      </c>
      <c r="L794" s="2">
        <f t="shared" si="284"/>
        <v>15</v>
      </c>
      <c r="M794" s="17">
        <f t="shared" si="285"/>
        <v>15</v>
      </c>
      <c r="N794" s="12">
        <f t="shared" si="286"/>
        <v>1.0025949270000001</v>
      </c>
      <c r="O794" s="12">
        <f t="shared" ca="1" si="287"/>
        <v>1.0094614390000001</v>
      </c>
      <c r="P794" s="17">
        <f t="shared" si="288"/>
        <v>0</v>
      </c>
      <c r="Q794" s="14">
        <f t="shared" ca="1" si="289"/>
        <v>68125.766918039997</v>
      </c>
      <c r="R794" s="21">
        <f t="shared" si="293"/>
        <v>0</v>
      </c>
      <c r="S794" s="14">
        <f t="shared" si="290"/>
        <v>0</v>
      </c>
      <c r="T794" s="4" t="str">
        <f t="shared" si="291"/>
        <v>J=</v>
      </c>
      <c r="U794" s="33">
        <f t="shared" si="292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4"/>
        <v>45672</v>
      </c>
      <c r="B795" s="124">
        <f t="shared" ca="1" si="278"/>
        <v>7273050.35593607</v>
      </c>
      <c r="C795" s="7">
        <f t="shared" si="279"/>
        <v>7200360</v>
      </c>
      <c r="D795" s="96">
        <f t="shared" si="296"/>
        <v>45671</v>
      </c>
      <c r="E795" s="94">
        <f ca="1">IF(D795&lt;$B$1,VLOOKUP(D795,[1]DI!$A$4:$B$15000,2,FALSE),0)</f>
        <v>0.1215</v>
      </c>
      <c r="F795" s="14">
        <f t="shared" ca="1" si="280"/>
        <v>1.00045513</v>
      </c>
      <c r="G795" s="14">
        <f ca="1">(TRUNC(PRODUCT($F$12:$F794),16))</f>
        <v>1.4242300520973601</v>
      </c>
      <c r="H795" s="14">
        <f t="shared" ca="1" si="281"/>
        <v>1.41389870827403</v>
      </c>
      <c r="I795" s="14">
        <f t="shared" ca="1" si="282"/>
        <v>1.00730699</v>
      </c>
      <c r="J795" s="13">
        <f t="shared" si="295"/>
        <v>4.4499999999999998E-2</v>
      </c>
      <c r="K795" s="33">
        <f t="shared" si="283"/>
        <v>45646</v>
      </c>
      <c r="L795" s="2">
        <f t="shared" si="284"/>
        <v>16</v>
      </c>
      <c r="M795" s="17">
        <f t="shared" si="285"/>
        <v>16</v>
      </c>
      <c r="N795" s="12">
        <f t="shared" si="286"/>
        <v>1.0027681610000001</v>
      </c>
      <c r="O795" s="12">
        <f t="shared" ca="1" si="287"/>
        <v>1.0100953779999999</v>
      </c>
      <c r="P795" s="17">
        <f t="shared" si="288"/>
        <v>0</v>
      </c>
      <c r="Q795" s="14">
        <f t="shared" ca="1" si="289"/>
        <v>72690.355936070002</v>
      </c>
      <c r="R795" s="21">
        <f t="shared" si="293"/>
        <v>0</v>
      </c>
      <c r="S795" s="14">
        <f t="shared" si="290"/>
        <v>0</v>
      </c>
      <c r="T795" s="4" t="str">
        <f t="shared" si="291"/>
        <v>J=</v>
      </c>
      <c r="U795" s="33">
        <f t="shared" si="292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4"/>
        <v>45673</v>
      </c>
      <c r="B796" s="124">
        <f t="shared" ca="1" si="278"/>
        <v>7277617.8178977501</v>
      </c>
      <c r="C796" s="7">
        <f t="shared" si="279"/>
        <v>7200360</v>
      </c>
      <c r="D796" s="96">
        <f t="shared" si="296"/>
        <v>45672</v>
      </c>
      <c r="E796" s="94">
        <f ca="1">IF(D796&lt;$B$1,VLOOKUP(D796,[1]DI!$A$4:$B$15000,2,FALSE),0)</f>
        <v>0.1215</v>
      </c>
      <c r="F796" s="14">
        <f t="shared" ca="1" si="280"/>
        <v>1.00045513</v>
      </c>
      <c r="G796" s="14">
        <f ca="1">(TRUNC(PRODUCT($F$12:$F795),16))</f>
        <v>1.4248782619209699</v>
      </c>
      <c r="H796" s="14">
        <f t="shared" ca="1" si="281"/>
        <v>1.41389870827403</v>
      </c>
      <c r="I796" s="14">
        <f t="shared" ca="1" si="282"/>
        <v>1.00776545</v>
      </c>
      <c r="J796" s="13">
        <f t="shared" si="295"/>
        <v>4.4499999999999998E-2</v>
      </c>
      <c r="K796" s="33">
        <f t="shared" si="283"/>
        <v>45646</v>
      </c>
      <c r="L796" s="2">
        <f t="shared" si="284"/>
        <v>17</v>
      </c>
      <c r="M796" s="17">
        <f t="shared" si="285"/>
        <v>17</v>
      </c>
      <c r="N796" s="12">
        <f t="shared" si="286"/>
        <v>1.0029414249999999</v>
      </c>
      <c r="O796" s="12">
        <f t="shared" ca="1" si="287"/>
        <v>1.0107297159999999</v>
      </c>
      <c r="P796" s="17">
        <f t="shared" si="288"/>
        <v>0</v>
      </c>
      <c r="Q796" s="14">
        <f t="shared" ca="1" si="289"/>
        <v>77257.817897750007</v>
      </c>
      <c r="R796" s="21">
        <f t="shared" si="293"/>
        <v>0</v>
      </c>
      <c r="S796" s="14">
        <f t="shared" si="290"/>
        <v>0</v>
      </c>
      <c r="T796" s="4" t="str">
        <f t="shared" si="291"/>
        <v>J=</v>
      </c>
      <c r="U796" s="33">
        <f t="shared" si="292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4"/>
        <v>45674</v>
      </c>
      <c r="B797" s="124">
        <f t="shared" ca="1" si="278"/>
        <v>7282188.0952001903</v>
      </c>
      <c r="C797" s="7">
        <f t="shared" si="279"/>
        <v>7200360</v>
      </c>
      <c r="D797" s="96">
        <f t="shared" si="296"/>
        <v>45673</v>
      </c>
      <c r="E797" s="94">
        <f ca="1">IF(D797&lt;$B$1,VLOOKUP(D797,[1]DI!$A$4:$B$15000,2,FALSE),0)</f>
        <v>0.1215</v>
      </c>
      <c r="F797" s="14">
        <f t="shared" ca="1" si="280"/>
        <v>1.00045513</v>
      </c>
      <c r="G797" s="14">
        <f ca="1">(TRUNC(PRODUCT($F$12:$F796),16))</f>
        <v>1.4255267667643201</v>
      </c>
      <c r="H797" s="14">
        <f t="shared" ca="1" si="281"/>
        <v>1.41389870827403</v>
      </c>
      <c r="I797" s="14">
        <f t="shared" ca="1" si="282"/>
        <v>1.00822411</v>
      </c>
      <c r="J797" s="13">
        <f t="shared" si="295"/>
        <v>4.4499999999999998E-2</v>
      </c>
      <c r="K797" s="33">
        <f t="shared" si="283"/>
        <v>45646</v>
      </c>
      <c r="L797" s="2">
        <f t="shared" si="284"/>
        <v>18</v>
      </c>
      <c r="M797" s="17">
        <f t="shared" si="285"/>
        <v>18</v>
      </c>
      <c r="N797" s="12">
        <f t="shared" si="286"/>
        <v>1.003114719</v>
      </c>
      <c r="O797" s="12">
        <f t="shared" ca="1" si="287"/>
        <v>1.0113644449999999</v>
      </c>
      <c r="P797" s="17">
        <f t="shared" si="288"/>
        <v>0</v>
      </c>
      <c r="Q797" s="14">
        <f t="shared" ca="1" si="289"/>
        <v>81828.09520019</v>
      </c>
      <c r="R797" s="21">
        <f t="shared" si="293"/>
        <v>0</v>
      </c>
      <c r="S797" s="14">
        <f t="shared" si="290"/>
        <v>0</v>
      </c>
      <c r="T797" s="4" t="str">
        <f t="shared" si="291"/>
        <v>J=</v>
      </c>
      <c r="U797" s="33">
        <f t="shared" si="292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4"/>
        <v>45677</v>
      </c>
      <c r="B798" s="124">
        <f t="shared" ca="1" si="278"/>
        <v>7286761.2526466399</v>
      </c>
      <c r="C798" s="7">
        <f t="shared" si="279"/>
        <v>7200360</v>
      </c>
      <c r="D798" s="96">
        <f t="shared" si="296"/>
        <v>45674</v>
      </c>
      <c r="E798" s="94">
        <f ca="1">IF(D798&lt;$B$1,VLOOKUP(D798,[1]DI!$A$4:$B$15000,2,FALSE),0)</f>
        <v>0.1215</v>
      </c>
      <c r="F798" s="14">
        <f t="shared" ca="1" si="280"/>
        <v>1.00045513</v>
      </c>
      <c r="G798" s="14">
        <f ca="1">(TRUNC(PRODUCT($F$12:$F797),16))</f>
        <v>1.42617556676167</v>
      </c>
      <c r="H798" s="14">
        <f t="shared" ca="1" si="281"/>
        <v>1.41389870827403</v>
      </c>
      <c r="I798" s="14">
        <f t="shared" ca="1" si="282"/>
        <v>1.0086829799999999</v>
      </c>
      <c r="J798" s="13">
        <f t="shared" si="295"/>
        <v>4.4499999999999998E-2</v>
      </c>
      <c r="K798" s="33">
        <f t="shared" si="283"/>
        <v>45646</v>
      </c>
      <c r="L798" s="2">
        <f t="shared" si="284"/>
        <v>19</v>
      </c>
      <c r="M798" s="17">
        <f t="shared" si="285"/>
        <v>19</v>
      </c>
      <c r="N798" s="12">
        <f t="shared" si="286"/>
        <v>1.003288044</v>
      </c>
      <c r="O798" s="12">
        <f t="shared" ca="1" si="287"/>
        <v>1.0119995740000001</v>
      </c>
      <c r="P798" s="17">
        <f t="shared" si="288"/>
        <v>38</v>
      </c>
      <c r="Q798" s="14">
        <f t="shared" ca="1" si="289"/>
        <v>86401.252646640001</v>
      </c>
      <c r="R798" s="21">
        <f t="shared" si="293"/>
        <v>0</v>
      </c>
      <c r="S798" s="14">
        <f t="shared" si="290"/>
        <v>0</v>
      </c>
      <c r="T798" s="4" t="str">
        <f t="shared" si="291"/>
        <v>J=</v>
      </c>
      <c r="U798" s="33">
        <f t="shared" si="292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4"/>
        <v>45678</v>
      </c>
      <c r="B799" s="124">
        <f t="shared" ca="1" si="278"/>
        <v>7204881.7900782004</v>
      </c>
      <c r="C799" s="7">
        <f t="shared" si="279"/>
        <v>7200360</v>
      </c>
      <c r="D799" s="96">
        <f t="shared" si="296"/>
        <v>45677</v>
      </c>
      <c r="E799" s="94">
        <f ca="1">IF(D799&lt;$B$1,VLOOKUP(D799,[1]DI!$A$4:$B$15000,2,FALSE),0)</f>
        <v>0.1215</v>
      </c>
      <c r="F799" s="14">
        <f t="shared" ca="1" si="280"/>
        <v>1.00045513</v>
      </c>
      <c r="G799" s="14">
        <f ca="1">(TRUNC(PRODUCT($F$12:$F798),16))</f>
        <v>1.4268246620473699</v>
      </c>
      <c r="H799" s="14">
        <f t="shared" ca="1" si="281"/>
        <v>1.42617556676167</v>
      </c>
      <c r="I799" s="14">
        <f t="shared" ca="1" si="282"/>
        <v>1.00045513</v>
      </c>
      <c r="J799" s="13">
        <f t="shared" si="295"/>
        <v>4.4499999999999998E-2</v>
      </c>
      <c r="K799" s="33">
        <f t="shared" si="283"/>
        <v>45677</v>
      </c>
      <c r="L799" s="2">
        <f t="shared" si="284"/>
        <v>1</v>
      </c>
      <c r="M799" s="17">
        <f t="shared" si="285"/>
        <v>1</v>
      </c>
      <c r="N799" s="12">
        <f t="shared" si="286"/>
        <v>1.000172786</v>
      </c>
      <c r="O799" s="12">
        <f t="shared" ca="1" si="287"/>
        <v>1.0006279950000001</v>
      </c>
      <c r="P799" s="17">
        <f t="shared" si="288"/>
        <v>0</v>
      </c>
      <c r="Q799" s="14">
        <f t="shared" ca="1" si="289"/>
        <v>4521.7900781999997</v>
      </c>
      <c r="R799" s="21">
        <f t="shared" si="293"/>
        <v>0</v>
      </c>
      <c r="S799" s="14">
        <f t="shared" si="290"/>
        <v>0</v>
      </c>
      <c r="T799" s="4" t="str">
        <f t="shared" si="291"/>
        <v>J=</v>
      </c>
      <c r="U799" s="33">
        <f t="shared" si="292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4"/>
        <v>45679</v>
      </c>
      <c r="B800" s="124">
        <f t="shared" ca="1" si="278"/>
        <v>7209406.4386993097</v>
      </c>
      <c r="C800" s="7">
        <f t="shared" si="279"/>
        <v>7200360</v>
      </c>
      <c r="D800" s="96">
        <f t="shared" si="296"/>
        <v>45678</v>
      </c>
      <c r="E800" s="94">
        <f ca="1">IF(D800&lt;$B$1,VLOOKUP(D800,[1]DI!$A$4:$B$15000,2,FALSE),0)</f>
        <v>0.1215</v>
      </c>
      <c r="F800" s="14">
        <f t="shared" ca="1" si="280"/>
        <v>1.00045513</v>
      </c>
      <c r="G800" s="14">
        <f ca="1">(TRUNC(PRODUCT($F$12:$F799),16))</f>
        <v>1.4274740527558101</v>
      </c>
      <c r="H800" s="14">
        <f t="shared" ca="1" si="281"/>
        <v>1.42617556676167</v>
      </c>
      <c r="I800" s="14">
        <f t="shared" ca="1" si="282"/>
        <v>1.00091047</v>
      </c>
      <c r="J800" s="13">
        <f t="shared" si="295"/>
        <v>4.4499999999999998E-2</v>
      </c>
      <c r="K800" s="33">
        <f t="shared" si="283"/>
        <v>45677</v>
      </c>
      <c r="L800" s="2">
        <f t="shared" si="284"/>
        <v>2</v>
      </c>
      <c r="M800" s="17">
        <f t="shared" si="285"/>
        <v>2</v>
      </c>
      <c r="N800" s="12">
        <f t="shared" si="286"/>
        <v>1.0003456019999999</v>
      </c>
      <c r="O800" s="12">
        <f t="shared" ca="1" si="287"/>
        <v>1.001256387</v>
      </c>
      <c r="P800" s="17">
        <f t="shared" si="288"/>
        <v>0</v>
      </c>
      <c r="Q800" s="14">
        <f t="shared" ca="1" si="289"/>
        <v>9046.4386993099997</v>
      </c>
      <c r="R800" s="21">
        <f t="shared" si="293"/>
        <v>0</v>
      </c>
      <c r="S800" s="14">
        <f t="shared" si="290"/>
        <v>0</v>
      </c>
      <c r="T800" s="4" t="str">
        <f t="shared" si="291"/>
        <v>J=</v>
      </c>
      <c r="U800" s="33">
        <f t="shared" si="292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4"/>
        <v>45680</v>
      </c>
      <c r="B801" s="124">
        <f t="shared" ca="1" si="278"/>
        <v>7213933.8666594001</v>
      </c>
      <c r="C801" s="7">
        <f t="shared" si="279"/>
        <v>7200360</v>
      </c>
      <c r="D801" s="96">
        <f t="shared" si="296"/>
        <v>45679</v>
      </c>
      <c r="E801" s="94">
        <f ca="1">IF(D801&lt;$B$1,VLOOKUP(D801,[1]DI!$A$4:$B$15000,2,FALSE),0)</f>
        <v>0.1215</v>
      </c>
      <c r="F801" s="14">
        <f t="shared" ca="1" si="280"/>
        <v>1.00045513</v>
      </c>
      <c r="G801" s="14">
        <f ca="1">(TRUNC(PRODUCT($F$12:$F800),16))</f>
        <v>1.4281237390214401</v>
      </c>
      <c r="H801" s="14">
        <f t="shared" ca="1" si="281"/>
        <v>1.42617556676167</v>
      </c>
      <c r="I801" s="14">
        <f t="shared" ca="1" si="282"/>
        <v>1.0013660099999999</v>
      </c>
      <c r="J801" s="13">
        <f t="shared" si="295"/>
        <v>4.4499999999999998E-2</v>
      </c>
      <c r="K801" s="33">
        <f t="shared" si="283"/>
        <v>45677</v>
      </c>
      <c r="L801" s="2">
        <f t="shared" si="284"/>
        <v>3</v>
      </c>
      <c r="M801" s="17">
        <f t="shared" si="285"/>
        <v>3</v>
      </c>
      <c r="N801" s="12">
        <f t="shared" si="286"/>
        <v>1.0005184469999999</v>
      </c>
      <c r="O801" s="12">
        <f t="shared" ca="1" si="287"/>
        <v>1.001885165</v>
      </c>
      <c r="P801" s="17">
        <f t="shared" si="288"/>
        <v>0</v>
      </c>
      <c r="Q801" s="14">
        <f t="shared" ca="1" si="289"/>
        <v>13573.866659400001</v>
      </c>
      <c r="R801" s="21">
        <f t="shared" si="293"/>
        <v>0</v>
      </c>
      <c r="S801" s="14">
        <f t="shared" si="290"/>
        <v>0</v>
      </c>
      <c r="T801" s="4" t="str">
        <f t="shared" si="291"/>
        <v>J=</v>
      </c>
      <c r="U801" s="33">
        <f t="shared" si="292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4"/>
        <v>45681</v>
      </c>
      <c r="B802" s="124">
        <f t="shared" ca="1" si="278"/>
        <v>7218464.1675631199</v>
      </c>
      <c r="C802" s="7">
        <f t="shared" si="279"/>
        <v>7200360</v>
      </c>
      <c r="D802" s="96">
        <f t="shared" si="296"/>
        <v>45680</v>
      </c>
      <c r="E802" s="94">
        <f ca="1">IF(D802&lt;$B$1,VLOOKUP(D802,[1]DI!$A$4:$B$15000,2,FALSE),0)</f>
        <v>0.1215</v>
      </c>
      <c r="F802" s="14">
        <f t="shared" ca="1" si="280"/>
        <v>1.00045513</v>
      </c>
      <c r="G802" s="14">
        <f ca="1">(TRUNC(PRODUCT($F$12:$F801),16))</f>
        <v>1.4287737209787801</v>
      </c>
      <c r="H802" s="14">
        <f t="shared" ca="1" si="281"/>
        <v>1.42617556676167</v>
      </c>
      <c r="I802" s="14">
        <f t="shared" ca="1" si="282"/>
        <v>1.0018217599999999</v>
      </c>
      <c r="J802" s="13">
        <f t="shared" si="295"/>
        <v>4.4499999999999998E-2</v>
      </c>
      <c r="K802" s="33">
        <f t="shared" si="283"/>
        <v>45677</v>
      </c>
      <c r="L802" s="2">
        <f t="shared" si="284"/>
        <v>4</v>
      </c>
      <c r="M802" s="17">
        <f t="shared" si="285"/>
        <v>4</v>
      </c>
      <c r="N802" s="12">
        <f t="shared" si="286"/>
        <v>1.0006913230000001</v>
      </c>
      <c r="O802" s="12">
        <f t="shared" ca="1" si="287"/>
        <v>1.002514342</v>
      </c>
      <c r="P802" s="17">
        <f t="shared" si="288"/>
        <v>0</v>
      </c>
      <c r="Q802" s="14">
        <f t="shared" ca="1" si="289"/>
        <v>18104.167563120001</v>
      </c>
      <c r="R802" s="21">
        <f t="shared" si="293"/>
        <v>0</v>
      </c>
      <c r="S802" s="14">
        <f t="shared" si="290"/>
        <v>0</v>
      </c>
      <c r="T802" s="4" t="str">
        <f t="shared" si="291"/>
        <v>J=</v>
      </c>
      <c r="U802" s="33">
        <f t="shared" si="292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4"/>
        <v>45684</v>
      </c>
      <c r="B803" s="124">
        <f t="shared" ca="1" si="278"/>
        <v>7222997.3270097496</v>
      </c>
      <c r="C803" s="7">
        <f t="shared" si="279"/>
        <v>7200360</v>
      </c>
      <c r="D803" s="96">
        <f t="shared" si="296"/>
        <v>45681</v>
      </c>
      <c r="E803" s="94">
        <f ca="1">IF(D803&lt;$B$1,VLOOKUP(D803,[1]DI!$A$4:$B$15000,2,FALSE),0)</f>
        <v>0.1215</v>
      </c>
      <c r="F803" s="14">
        <f t="shared" ca="1" si="280"/>
        <v>1.00045513</v>
      </c>
      <c r="G803" s="14">
        <f ca="1">(TRUNC(PRODUCT($F$12:$F802),16))</f>
        <v>1.42942399876241</v>
      </c>
      <c r="H803" s="14">
        <f t="shared" ca="1" si="281"/>
        <v>1.42617556676167</v>
      </c>
      <c r="I803" s="14">
        <f t="shared" ca="1" si="282"/>
        <v>1.0022777199999999</v>
      </c>
      <c r="J803" s="13">
        <f t="shared" si="295"/>
        <v>4.4499999999999998E-2</v>
      </c>
      <c r="K803" s="33">
        <f t="shared" si="283"/>
        <v>45677</v>
      </c>
      <c r="L803" s="2">
        <f t="shared" si="284"/>
        <v>5</v>
      </c>
      <c r="M803" s="17">
        <f t="shared" si="285"/>
        <v>5</v>
      </c>
      <c r="N803" s="12">
        <f t="shared" si="286"/>
        <v>1.000864228</v>
      </c>
      <c r="O803" s="12">
        <f t="shared" ca="1" si="287"/>
        <v>1.003143916</v>
      </c>
      <c r="P803" s="17">
        <f t="shared" si="288"/>
        <v>0</v>
      </c>
      <c r="Q803" s="14">
        <f t="shared" ca="1" si="289"/>
        <v>22637.327009749999</v>
      </c>
      <c r="R803" s="21">
        <f t="shared" si="293"/>
        <v>0</v>
      </c>
      <c r="S803" s="14">
        <f t="shared" si="290"/>
        <v>0</v>
      </c>
      <c r="T803" s="4" t="str">
        <f t="shared" si="291"/>
        <v>J=</v>
      </c>
      <c r="U803" s="33">
        <f t="shared" si="292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4"/>
        <v>45685</v>
      </c>
      <c r="B804" s="124">
        <f t="shared" ca="1" si="278"/>
        <v>7227533.3594000395</v>
      </c>
      <c r="C804" s="7">
        <f t="shared" si="279"/>
        <v>7200360</v>
      </c>
      <c r="D804" s="96">
        <f t="shared" si="296"/>
        <v>45684</v>
      </c>
      <c r="E804" s="94">
        <f ca="1">IF(D804&lt;$B$1,VLOOKUP(D804,[1]DI!$A$4:$B$15000,2,FALSE),0)</f>
        <v>0.1215</v>
      </c>
      <c r="F804" s="14">
        <f t="shared" ca="1" si="280"/>
        <v>1.00045513</v>
      </c>
      <c r="G804" s="14">
        <f ca="1">(TRUNC(PRODUCT($F$12:$F803),16))</f>
        <v>1.4300745725069699</v>
      </c>
      <c r="H804" s="14">
        <f t="shared" ca="1" si="281"/>
        <v>1.42617556676167</v>
      </c>
      <c r="I804" s="14">
        <f t="shared" ca="1" si="282"/>
        <v>1.00273389</v>
      </c>
      <c r="J804" s="13">
        <f t="shared" si="295"/>
        <v>4.4499999999999998E-2</v>
      </c>
      <c r="K804" s="33">
        <f t="shared" si="283"/>
        <v>45677</v>
      </c>
      <c r="L804" s="2">
        <f t="shared" si="284"/>
        <v>6</v>
      </c>
      <c r="M804" s="17">
        <f t="shared" si="285"/>
        <v>6</v>
      </c>
      <c r="N804" s="12">
        <f t="shared" si="286"/>
        <v>1.001037164</v>
      </c>
      <c r="O804" s="12">
        <f t="shared" ca="1" si="287"/>
        <v>1.0037738890000001</v>
      </c>
      <c r="P804" s="17">
        <f t="shared" si="288"/>
        <v>0</v>
      </c>
      <c r="Q804" s="14">
        <f t="shared" ca="1" si="289"/>
        <v>27173.359400040001</v>
      </c>
      <c r="R804" s="21">
        <f t="shared" si="293"/>
        <v>0</v>
      </c>
      <c r="S804" s="14">
        <f t="shared" si="290"/>
        <v>0</v>
      </c>
      <c r="T804" s="4" t="str">
        <f t="shared" si="291"/>
        <v>J=</v>
      </c>
      <c r="U804" s="33">
        <f t="shared" si="292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4"/>
        <v>45686</v>
      </c>
      <c r="B805" s="124">
        <f t="shared" ca="1" si="278"/>
        <v>7232072.1855300004</v>
      </c>
      <c r="C805" s="7">
        <f t="shared" si="279"/>
        <v>7200360</v>
      </c>
      <c r="D805" s="96">
        <f t="shared" si="296"/>
        <v>45685</v>
      </c>
      <c r="E805" s="94">
        <f ca="1">IF(D805&lt;$B$1,VLOOKUP(D805,[1]DI!$A$4:$B$15000,2,FALSE),0)</f>
        <v>0.1215</v>
      </c>
      <c r="F805" s="14">
        <f t="shared" ca="1" si="280"/>
        <v>1.00045513</v>
      </c>
      <c r="G805" s="14">
        <f ca="1">(TRUNC(PRODUCT($F$12:$F804),16))</f>
        <v>1.43072544234715</v>
      </c>
      <c r="H805" s="14">
        <f t="shared" ca="1" si="281"/>
        <v>1.42617556676167</v>
      </c>
      <c r="I805" s="14">
        <f t="shared" ca="1" si="282"/>
        <v>1.00319026</v>
      </c>
      <c r="J805" s="13">
        <f t="shared" si="295"/>
        <v>4.4499999999999998E-2</v>
      </c>
      <c r="K805" s="33">
        <f t="shared" si="283"/>
        <v>45677</v>
      </c>
      <c r="L805" s="2">
        <f t="shared" si="284"/>
        <v>7</v>
      </c>
      <c r="M805" s="17">
        <f t="shared" si="285"/>
        <v>7</v>
      </c>
      <c r="N805" s="12">
        <f t="shared" si="286"/>
        <v>1.0012101289999999</v>
      </c>
      <c r="O805" s="12">
        <f t="shared" ca="1" si="287"/>
        <v>1.0044042500000001</v>
      </c>
      <c r="P805" s="17">
        <f t="shared" si="288"/>
        <v>0</v>
      </c>
      <c r="Q805" s="14">
        <f t="shared" ca="1" si="289"/>
        <v>31712.185529999999</v>
      </c>
      <c r="R805" s="21">
        <f t="shared" si="293"/>
        <v>0</v>
      </c>
      <c r="S805" s="14">
        <f t="shared" si="290"/>
        <v>0</v>
      </c>
      <c r="T805" s="4" t="str">
        <f t="shared" si="291"/>
        <v>J=</v>
      </c>
      <c r="U805" s="33">
        <f t="shared" si="292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4"/>
        <v>45687</v>
      </c>
      <c r="B806" s="124">
        <f t="shared" ca="1" si="278"/>
        <v>7236613.9422064796</v>
      </c>
      <c r="C806" s="7">
        <f t="shared" si="279"/>
        <v>7200360</v>
      </c>
      <c r="D806" s="96">
        <f t="shared" si="296"/>
        <v>45686</v>
      </c>
      <c r="E806" s="94">
        <f ca="1">IF(D806&lt;$B$1,VLOOKUP(D806,[1]DI!$A$4:$B$15000,2,FALSE),0)</f>
        <v>0.1215</v>
      </c>
      <c r="F806" s="14">
        <f t="shared" ca="1" si="280"/>
        <v>1.00045513</v>
      </c>
      <c r="G806" s="14">
        <f ca="1">(TRUNC(PRODUCT($F$12:$F805),16))</f>
        <v>1.43137660841773</v>
      </c>
      <c r="H806" s="14">
        <f t="shared" ca="1" si="281"/>
        <v>1.42617556676167</v>
      </c>
      <c r="I806" s="14">
        <f t="shared" ca="1" si="282"/>
        <v>1.00364685</v>
      </c>
      <c r="J806" s="13">
        <f t="shared" si="295"/>
        <v>4.4499999999999998E-2</v>
      </c>
      <c r="K806" s="33">
        <f t="shared" si="283"/>
        <v>45677</v>
      </c>
      <c r="L806" s="2">
        <f t="shared" si="284"/>
        <v>8</v>
      </c>
      <c r="M806" s="17">
        <f t="shared" si="285"/>
        <v>8</v>
      </c>
      <c r="N806" s="12">
        <f t="shared" si="286"/>
        <v>1.001383124</v>
      </c>
      <c r="O806" s="12">
        <f t="shared" ca="1" si="287"/>
        <v>1.0050350180000001</v>
      </c>
      <c r="P806" s="17">
        <f t="shared" si="288"/>
        <v>0</v>
      </c>
      <c r="Q806" s="14">
        <f t="shared" ca="1" si="289"/>
        <v>36253.942206480002</v>
      </c>
      <c r="R806" s="21">
        <f t="shared" si="293"/>
        <v>0</v>
      </c>
      <c r="S806" s="14">
        <f t="shared" si="290"/>
        <v>0</v>
      </c>
      <c r="T806" s="4" t="str">
        <f t="shared" si="291"/>
        <v>J=</v>
      </c>
      <c r="U806" s="33">
        <f t="shared" si="292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4"/>
        <v>45688</v>
      </c>
      <c r="B807" s="124">
        <f t="shared" ca="1" si="278"/>
        <v>7241158.4998230003</v>
      </c>
      <c r="C807" s="7">
        <f t="shared" si="279"/>
        <v>7200360</v>
      </c>
      <c r="D807" s="96">
        <f t="shared" si="296"/>
        <v>45687</v>
      </c>
      <c r="E807" s="94">
        <f ca="1">IF(D807&lt;$B$1,VLOOKUP(D807,[1]DI!$A$4:$B$15000,2,FALSE),0)</f>
        <v>0.13150000000000001</v>
      </c>
      <c r="F807" s="14">
        <f t="shared" ca="1" si="280"/>
        <v>1.0004903700000001</v>
      </c>
      <c r="G807" s="14">
        <f ca="1">(TRUNC(PRODUCT($F$12:$F806),16))</f>
        <v>1.43202807085352</v>
      </c>
      <c r="H807" s="14">
        <f t="shared" ca="1" si="281"/>
        <v>1.42617556676167</v>
      </c>
      <c r="I807" s="14">
        <f t="shared" ca="1" si="282"/>
        <v>1.0041036400000001</v>
      </c>
      <c r="J807" s="13">
        <f t="shared" si="295"/>
        <v>4.4499999999999998E-2</v>
      </c>
      <c r="K807" s="33">
        <f t="shared" si="283"/>
        <v>45677</v>
      </c>
      <c r="L807" s="2">
        <f t="shared" si="284"/>
        <v>9</v>
      </c>
      <c r="M807" s="17">
        <f t="shared" si="285"/>
        <v>9</v>
      </c>
      <c r="N807" s="12">
        <f t="shared" si="286"/>
        <v>1.001556149</v>
      </c>
      <c r="O807" s="12">
        <f t="shared" ca="1" si="287"/>
        <v>1.005666175</v>
      </c>
      <c r="P807" s="17">
        <f t="shared" si="288"/>
        <v>0</v>
      </c>
      <c r="Q807" s="14">
        <f t="shared" ca="1" si="289"/>
        <v>40798.499822999998</v>
      </c>
      <c r="R807" s="21">
        <f t="shared" si="293"/>
        <v>0</v>
      </c>
      <c r="S807" s="14">
        <f t="shared" si="290"/>
        <v>0</v>
      </c>
      <c r="T807" s="4" t="str">
        <f t="shared" si="291"/>
        <v>J=</v>
      </c>
      <c r="U807" s="33">
        <f t="shared" si="292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4"/>
        <v>45691</v>
      </c>
      <c r="B808" s="124">
        <f t="shared" ca="1" si="278"/>
        <v>7245961.1111415597</v>
      </c>
      <c r="C808" s="7">
        <f t="shared" si="279"/>
        <v>7200360</v>
      </c>
      <c r="D808" s="96">
        <f t="shared" si="296"/>
        <v>45688</v>
      </c>
      <c r="E808" s="94">
        <f ca="1">IF(D808&lt;$B$1,VLOOKUP(D808,[1]DI!$A$4:$B$15000,2,FALSE),0)</f>
        <v>0.13150000000000001</v>
      </c>
      <c r="F808" s="14">
        <f t="shared" ca="1" si="280"/>
        <v>1.0004903700000001</v>
      </c>
      <c r="G808" s="14">
        <f ca="1">(TRUNC(PRODUCT($F$12:$F807),16))</f>
        <v>1.43273029445862</v>
      </c>
      <c r="H808" s="14">
        <f t="shared" ca="1" si="281"/>
        <v>1.42617556676167</v>
      </c>
      <c r="I808" s="14">
        <f t="shared" ca="1" si="282"/>
        <v>1.0045960199999999</v>
      </c>
      <c r="J808" s="13">
        <f t="shared" si="295"/>
        <v>4.4499999999999998E-2</v>
      </c>
      <c r="K808" s="33">
        <f t="shared" si="283"/>
        <v>45677</v>
      </c>
      <c r="L808" s="2">
        <f t="shared" si="284"/>
        <v>10</v>
      </c>
      <c r="M808" s="17">
        <f t="shared" si="285"/>
        <v>10</v>
      </c>
      <c r="N808" s="12">
        <f t="shared" si="286"/>
        <v>1.0017292040000001</v>
      </c>
      <c r="O808" s="12">
        <f t="shared" ca="1" si="287"/>
        <v>1.0063331710000001</v>
      </c>
      <c r="P808" s="17">
        <f t="shared" si="288"/>
        <v>0</v>
      </c>
      <c r="Q808" s="14">
        <f t="shared" ca="1" si="289"/>
        <v>45601.111141560003</v>
      </c>
      <c r="R808" s="21">
        <f t="shared" si="293"/>
        <v>0</v>
      </c>
      <c r="S808" s="14">
        <f t="shared" si="290"/>
        <v>0</v>
      </c>
      <c r="T808" s="4" t="str">
        <f t="shared" si="291"/>
        <v>J=</v>
      </c>
      <c r="U808" s="33">
        <f t="shared" si="292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4"/>
        <v>45692</v>
      </c>
      <c r="B809" s="124">
        <f t="shared" ca="1" si="278"/>
        <v>7250766.8978188802</v>
      </c>
      <c r="C809" s="7">
        <f t="shared" si="279"/>
        <v>7200360</v>
      </c>
      <c r="D809" s="96">
        <f t="shared" si="296"/>
        <v>45691</v>
      </c>
      <c r="E809" s="94">
        <f ca="1">IF(D809&lt;$B$1,VLOOKUP(D809,[1]DI!$A$4:$B$15000,2,FALSE),0)</f>
        <v>0.13150000000000001</v>
      </c>
      <c r="F809" s="14">
        <f t="shared" ca="1" si="280"/>
        <v>1.0004903700000001</v>
      </c>
      <c r="G809" s="14">
        <f ca="1">(TRUNC(PRODUCT($F$12:$F808),16))</f>
        <v>1.4334328624131201</v>
      </c>
      <c r="H809" s="14">
        <f t="shared" ca="1" si="281"/>
        <v>1.42617556676167</v>
      </c>
      <c r="I809" s="14">
        <f t="shared" ca="1" si="282"/>
        <v>1.0050886400000001</v>
      </c>
      <c r="J809" s="13">
        <f t="shared" si="295"/>
        <v>4.4499999999999998E-2</v>
      </c>
      <c r="K809" s="33">
        <f t="shared" si="283"/>
        <v>45677</v>
      </c>
      <c r="L809" s="2">
        <f t="shared" si="284"/>
        <v>11</v>
      </c>
      <c r="M809" s="17">
        <f t="shared" si="285"/>
        <v>11</v>
      </c>
      <c r="N809" s="12">
        <f t="shared" si="286"/>
        <v>1.0019022879999999</v>
      </c>
      <c r="O809" s="12">
        <f t="shared" ca="1" si="287"/>
        <v>1.007000608</v>
      </c>
      <c r="P809" s="17">
        <f t="shared" si="288"/>
        <v>0</v>
      </c>
      <c r="Q809" s="14">
        <f t="shared" ca="1" si="289"/>
        <v>50406.897818880003</v>
      </c>
      <c r="R809" s="21">
        <f t="shared" si="293"/>
        <v>0</v>
      </c>
      <c r="S809" s="14">
        <f t="shared" si="290"/>
        <v>0</v>
      </c>
      <c r="T809" s="4" t="str">
        <f t="shared" si="291"/>
        <v>J=</v>
      </c>
      <c r="U809" s="33">
        <f t="shared" si="292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4"/>
        <v>45693</v>
      </c>
      <c r="B810" s="124">
        <f t="shared" ca="1" si="278"/>
        <v>7255575.9390589204</v>
      </c>
      <c r="C810" s="7">
        <f t="shared" si="279"/>
        <v>7200360</v>
      </c>
      <c r="D810" s="96">
        <f t="shared" si="296"/>
        <v>45692</v>
      </c>
      <c r="E810" s="94">
        <f ca="1">IF(D810&lt;$B$1,VLOOKUP(D810,[1]DI!$A$4:$B$15000,2,FALSE),0)</f>
        <v>0.13150000000000001</v>
      </c>
      <c r="F810" s="14">
        <f t="shared" ca="1" si="280"/>
        <v>1.0004903700000001</v>
      </c>
      <c r="G810" s="14">
        <f ca="1">(TRUNC(PRODUCT($F$12:$F809),16))</f>
        <v>1.4341357748858601</v>
      </c>
      <c r="H810" s="14">
        <f t="shared" ca="1" si="281"/>
        <v>1.42617556676167</v>
      </c>
      <c r="I810" s="14">
        <f t="shared" ca="1" si="282"/>
        <v>1.0055815100000001</v>
      </c>
      <c r="J810" s="13">
        <f t="shared" si="295"/>
        <v>4.4499999999999998E-2</v>
      </c>
      <c r="K810" s="33">
        <f t="shared" si="283"/>
        <v>45677</v>
      </c>
      <c r="L810" s="2">
        <f t="shared" si="284"/>
        <v>12</v>
      </c>
      <c r="M810" s="17">
        <f t="shared" si="285"/>
        <v>12</v>
      </c>
      <c r="N810" s="12">
        <f t="shared" si="286"/>
        <v>1.0020754030000001</v>
      </c>
      <c r="O810" s="12">
        <f t="shared" ca="1" si="287"/>
        <v>1.0076684970000001</v>
      </c>
      <c r="P810" s="17">
        <f t="shared" si="288"/>
        <v>0</v>
      </c>
      <c r="Q810" s="14">
        <f t="shared" ca="1" si="289"/>
        <v>55215.939058919997</v>
      </c>
      <c r="R810" s="21">
        <f t="shared" si="293"/>
        <v>0</v>
      </c>
      <c r="S810" s="14">
        <f t="shared" si="290"/>
        <v>0</v>
      </c>
      <c r="T810" s="4" t="str">
        <f t="shared" si="291"/>
        <v>J=</v>
      </c>
      <c r="U810" s="33">
        <f t="shared" si="292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4"/>
        <v>45694</v>
      </c>
      <c r="B811" s="124">
        <f t="shared" ca="1" si="278"/>
        <v>7260388.0836541196</v>
      </c>
      <c r="C811" s="7">
        <f t="shared" si="279"/>
        <v>7200360</v>
      </c>
      <c r="D811" s="96">
        <f t="shared" si="296"/>
        <v>45693</v>
      </c>
      <c r="E811" s="94">
        <f ca="1">IF(D811&lt;$B$1,VLOOKUP(D811,[1]DI!$A$4:$B$15000,2,FALSE),0)</f>
        <v>0.13150000000000001</v>
      </c>
      <c r="F811" s="14">
        <f t="shared" ca="1" si="280"/>
        <v>1.0004903700000001</v>
      </c>
      <c r="G811" s="14">
        <f ca="1">(TRUNC(PRODUCT($F$12:$F810),16))</f>
        <v>1.43483903204579</v>
      </c>
      <c r="H811" s="14">
        <f t="shared" ca="1" si="281"/>
        <v>1.42617556676167</v>
      </c>
      <c r="I811" s="14">
        <f t="shared" ca="1" si="282"/>
        <v>1.00607461</v>
      </c>
      <c r="J811" s="13">
        <f t="shared" si="295"/>
        <v>4.4499999999999998E-2</v>
      </c>
      <c r="K811" s="33">
        <f t="shared" si="283"/>
        <v>45677</v>
      </c>
      <c r="L811" s="2">
        <f t="shared" si="284"/>
        <v>13</v>
      </c>
      <c r="M811" s="17">
        <f t="shared" si="285"/>
        <v>13</v>
      </c>
      <c r="N811" s="12">
        <f t="shared" si="286"/>
        <v>1.0022485480000001</v>
      </c>
      <c r="O811" s="12">
        <f t="shared" ca="1" si="287"/>
        <v>1.008336817</v>
      </c>
      <c r="P811" s="17">
        <f t="shared" si="288"/>
        <v>0</v>
      </c>
      <c r="Q811" s="14">
        <f t="shared" ca="1" si="289"/>
        <v>60028.083654119997</v>
      </c>
      <c r="R811" s="21">
        <f t="shared" si="293"/>
        <v>0</v>
      </c>
      <c r="S811" s="14">
        <f t="shared" si="290"/>
        <v>0</v>
      </c>
      <c r="T811" s="4" t="str">
        <f t="shared" si="291"/>
        <v>J=</v>
      </c>
      <c r="U811" s="33">
        <f t="shared" si="292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4"/>
        <v>45695</v>
      </c>
      <c r="B812" s="124">
        <f t="shared" ca="1" si="278"/>
        <v>7265203.4756116699</v>
      </c>
      <c r="C812" s="7">
        <f t="shared" si="279"/>
        <v>7200360</v>
      </c>
      <c r="D812" s="96">
        <f t="shared" si="296"/>
        <v>45694</v>
      </c>
      <c r="E812" s="94">
        <f ca="1">IF(D812&lt;$B$1,VLOOKUP(D812,[1]DI!$A$4:$B$15000,2,FALSE),0)</f>
        <v>0.13150000000000001</v>
      </c>
      <c r="F812" s="14">
        <f t="shared" ca="1" si="280"/>
        <v>1.0004903700000001</v>
      </c>
      <c r="G812" s="14">
        <f ca="1">(TRUNC(PRODUCT($F$12:$F811),16))</f>
        <v>1.4355426340619299</v>
      </c>
      <c r="H812" s="14">
        <f t="shared" ca="1" si="281"/>
        <v>1.42617556676167</v>
      </c>
      <c r="I812" s="14">
        <f t="shared" ca="1" si="282"/>
        <v>1.0065679599999999</v>
      </c>
      <c r="J812" s="13">
        <f t="shared" si="295"/>
        <v>4.4499999999999998E-2</v>
      </c>
      <c r="K812" s="33">
        <f t="shared" si="283"/>
        <v>45677</v>
      </c>
      <c r="L812" s="2">
        <f t="shared" si="284"/>
        <v>14</v>
      </c>
      <c r="M812" s="17">
        <f t="shared" si="285"/>
        <v>14</v>
      </c>
      <c r="N812" s="12">
        <f t="shared" si="286"/>
        <v>1.002421722</v>
      </c>
      <c r="O812" s="12">
        <f t="shared" ca="1" si="287"/>
        <v>1.009005588</v>
      </c>
      <c r="P812" s="17">
        <f t="shared" si="288"/>
        <v>0</v>
      </c>
      <c r="Q812" s="14">
        <f t="shared" ca="1" si="289"/>
        <v>64843.475611670001</v>
      </c>
      <c r="R812" s="21">
        <f t="shared" si="293"/>
        <v>0</v>
      </c>
      <c r="S812" s="14">
        <f t="shared" si="290"/>
        <v>0</v>
      </c>
      <c r="T812" s="4" t="str">
        <f t="shared" si="291"/>
        <v>J=</v>
      </c>
      <c r="U812" s="33">
        <f t="shared" si="292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4"/>
        <v>45698</v>
      </c>
      <c r="B813" s="124">
        <f t="shared" ca="1" si="278"/>
        <v>7270022.0501283603</v>
      </c>
      <c r="C813" s="7">
        <f t="shared" si="279"/>
        <v>7200360</v>
      </c>
      <c r="D813" s="96">
        <f t="shared" si="296"/>
        <v>45695</v>
      </c>
      <c r="E813" s="94">
        <f ca="1">IF(D813&lt;$B$1,VLOOKUP(D813,[1]DI!$A$4:$B$15000,2,FALSE),0)</f>
        <v>0.13150000000000001</v>
      </c>
      <c r="F813" s="14">
        <f t="shared" ca="1" si="280"/>
        <v>1.0004903700000001</v>
      </c>
      <c r="G813" s="14">
        <f ca="1">(TRUNC(PRODUCT($F$12:$F812),16))</f>
        <v>1.4362465811034</v>
      </c>
      <c r="H813" s="14">
        <f t="shared" ca="1" si="281"/>
        <v>1.42617556676167</v>
      </c>
      <c r="I813" s="14">
        <f t="shared" ca="1" si="282"/>
        <v>1.00706155</v>
      </c>
      <c r="J813" s="13">
        <f t="shared" si="295"/>
        <v>4.4499999999999998E-2</v>
      </c>
      <c r="K813" s="33">
        <f t="shared" si="283"/>
        <v>45677</v>
      </c>
      <c r="L813" s="2">
        <f t="shared" si="284"/>
        <v>15</v>
      </c>
      <c r="M813" s="17">
        <f t="shared" si="285"/>
        <v>15</v>
      </c>
      <c r="N813" s="12">
        <f t="shared" si="286"/>
        <v>1.0025949270000001</v>
      </c>
      <c r="O813" s="12">
        <f t="shared" ca="1" si="287"/>
        <v>1.0096748010000001</v>
      </c>
      <c r="P813" s="17">
        <f t="shared" si="288"/>
        <v>0</v>
      </c>
      <c r="Q813" s="14">
        <f t="shared" ca="1" si="289"/>
        <v>69662.050128360002</v>
      </c>
      <c r="R813" s="21">
        <f t="shared" si="293"/>
        <v>0</v>
      </c>
      <c r="S813" s="14">
        <f t="shared" si="290"/>
        <v>0</v>
      </c>
      <c r="T813" s="4" t="str">
        <f t="shared" si="291"/>
        <v>J=</v>
      </c>
      <c r="U813" s="33">
        <f t="shared" si="292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4"/>
        <v>45699</v>
      </c>
      <c r="B814" s="124">
        <f t="shared" ca="1" si="278"/>
        <v>7274843.8792077601</v>
      </c>
      <c r="C814" s="7">
        <f t="shared" si="279"/>
        <v>7200360</v>
      </c>
      <c r="D814" s="96">
        <f t="shared" si="296"/>
        <v>45698</v>
      </c>
      <c r="E814" s="94">
        <f ca="1">IF(D814&lt;$B$1,VLOOKUP(D814,[1]DI!$A$4:$B$15000,2,FALSE),0)</f>
        <v>0.13150000000000001</v>
      </c>
      <c r="F814" s="14">
        <f t="shared" ca="1" si="280"/>
        <v>1.0004903700000001</v>
      </c>
      <c r="G814" s="14">
        <f ca="1">(TRUNC(PRODUCT($F$12:$F813),16))</f>
        <v>1.4369508733393701</v>
      </c>
      <c r="H814" s="14">
        <f t="shared" ca="1" si="281"/>
        <v>1.42617556676167</v>
      </c>
      <c r="I814" s="14">
        <f t="shared" ca="1" si="282"/>
        <v>1.0075553900000001</v>
      </c>
      <c r="J814" s="13">
        <f t="shared" si="295"/>
        <v>4.4499999999999998E-2</v>
      </c>
      <c r="K814" s="33">
        <f t="shared" si="283"/>
        <v>45677</v>
      </c>
      <c r="L814" s="2">
        <f t="shared" si="284"/>
        <v>16</v>
      </c>
      <c r="M814" s="17">
        <f t="shared" si="285"/>
        <v>16</v>
      </c>
      <c r="N814" s="12">
        <f t="shared" si="286"/>
        <v>1.0027681610000001</v>
      </c>
      <c r="O814" s="12">
        <f t="shared" ca="1" si="287"/>
        <v>1.0103444660000001</v>
      </c>
      <c r="P814" s="17">
        <f t="shared" si="288"/>
        <v>0</v>
      </c>
      <c r="Q814" s="14">
        <f t="shared" ca="1" si="289"/>
        <v>74483.879207759994</v>
      </c>
      <c r="R814" s="21">
        <f t="shared" si="293"/>
        <v>0</v>
      </c>
      <c r="S814" s="14">
        <f t="shared" si="290"/>
        <v>0</v>
      </c>
      <c r="T814" s="4" t="str">
        <f t="shared" si="291"/>
        <v>J=</v>
      </c>
      <c r="U814" s="33">
        <f t="shared" si="292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4"/>
        <v>45700</v>
      </c>
      <c r="B815" s="124">
        <f t="shared" ca="1" si="278"/>
        <v>7279668.8116423097</v>
      </c>
      <c r="C815" s="7">
        <f t="shared" si="279"/>
        <v>7200360</v>
      </c>
      <c r="D815" s="96">
        <f t="shared" si="296"/>
        <v>45699</v>
      </c>
      <c r="E815" s="94">
        <f ca="1">IF(D815&lt;$B$1,VLOOKUP(D815,[1]DI!$A$4:$B$15000,2,FALSE),0)</f>
        <v>0.13150000000000001</v>
      </c>
      <c r="F815" s="14">
        <f t="shared" ca="1" si="280"/>
        <v>1.0004903700000001</v>
      </c>
      <c r="G815" s="14">
        <f ca="1">(TRUNC(PRODUCT($F$12:$F814),16))</f>
        <v>1.43765551093913</v>
      </c>
      <c r="H815" s="14">
        <f t="shared" ca="1" si="281"/>
        <v>1.42617556676167</v>
      </c>
      <c r="I815" s="14">
        <f t="shared" ca="1" si="282"/>
        <v>1.0080494600000001</v>
      </c>
      <c r="J815" s="13">
        <f t="shared" si="295"/>
        <v>4.4499999999999998E-2</v>
      </c>
      <c r="K815" s="33">
        <f t="shared" si="283"/>
        <v>45677</v>
      </c>
      <c r="L815" s="2">
        <f t="shared" si="284"/>
        <v>17</v>
      </c>
      <c r="M815" s="17">
        <f t="shared" si="285"/>
        <v>17</v>
      </c>
      <c r="N815" s="12">
        <f t="shared" si="286"/>
        <v>1.0029414249999999</v>
      </c>
      <c r="O815" s="12">
        <f t="shared" ca="1" si="287"/>
        <v>1.011014562</v>
      </c>
      <c r="P815" s="17">
        <f t="shared" si="288"/>
        <v>0</v>
      </c>
      <c r="Q815" s="14">
        <f t="shared" ca="1" si="289"/>
        <v>79308.81164231</v>
      </c>
      <c r="R815" s="21">
        <f t="shared" si="293"/>
        <v>0</v>
      </c>
      <c r="S815" s="14">
        <f t="shared" si="290"/>
        <v>0</v>
      </c>
      <c r="T815" s="4" t="str">
        <f t="shared" si="291"/>
        <v>J=</v>
      </c>
      <c r="U815" s="33">
        <f t="shared" si="292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4"/>
        <v>45701</v>
      </c>
      <c r="B816" s="124">
        <f t="shared" ca="1" si="278"/>
        <v>7284496.9986395901</v>
      </c>
      <c r="C816" s="7">
        <f t="shared" si="279"/>
        <v>7200360</v>
      </c>
      <c r="D816" s="96">
        <f t="shared" si="296"/>
        <v>45700</v>
      </c>
      <c r="E816" s="94">
        <f ca="1">IF(D816&lt;$B$1,VLOOKUP(D816,[1]DI!$A$4:$B$15000,2,FALSE),0)</f>
        <v>0.13150000000000001</v>
      </c>
      <c r="F816" s="14">
        <f t="shared" ca="1" si="280"/>
        <v>1.0004903700000001</v>
      </c>
      <c r="G816" s="14">
        <f ca="1">(TRUNC(PRODUCT($F$12:$F815),16))</f>
        <v>1.43836049407203</v>
      </c>
      <c r="H816" s="14">
        <f t="shared" ca="1" si="281"/>
        <v>1.42617556676167</v>
      </c>
      <c r="I816" s="14">
        <f t="shared" ca="1" si="282"/>
        <v>1.0085437799999999</v>
      </c>
      <c r="J816" s="13">
        <f t="shared" si="295"/>
        <v>4.4499999999999998E-2</v>
      </c>
      <c r="K816" s="33">
        <f t="shared" si="283"/>
        <v>45677</v>
      </c>
      <c r="L816" s="2">
        <f t="shared" si="284"/>
        <v>18</v>
      </c>
      <c r="M816" s="17">
        <f t="shared" si="285"/>
        <v>18</v>
      </c>
      <c r="N816" s="12">
        <f t="shared" si="286"/>
        <v>1.003114719</v>
      </c>
      <c r="O816" s="12">
        <f t="shared" ca="1" si="287"/>
        <v>1.0116851099999999</v>
      </c>
      <c r="P816" s="17">
        <f t="shared" si="288"/>
        <v>0</v>
      </c>
      <c r="Q816" s="14">
        <f t="shared" ca="1" si="289"/>
        <v>84136.998639590005</v>
      </c>
      <c r="R816" s="21">
        <f t="shared" si="293"/>
        <v>0</v>
      </c>
      <c r="S816" s="14">
        <f t="shared" si="290"/>
        <v>0</v>
      </c>
      <c r="T816" s="4" t="str">
        <f t="shared" si="291"/>
        <v>J=</v>
      </c>
      <c r="U816" s="33">
        <f t="shared" si="292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4"/>
        <v>45702</v>
      </c>
      <c r="B817" s="124">
        <f t="shared" ca="1" si="278"/>
        <v>7289328.38259672</v>
      </c>
      <c r="C817" s="7">
        <f t="shared" si="279"/>
        <v>7200360</v>
      </c>
      <c r="D817" s="96">
        <f t="shared" si="296"/>
        <v>45701</v>
      </c>
      <c r="E817" s="94">
        <f ca="1">IF(D817&lt;$B$1,VLOOKUP(D817,[1]DI!$A$4:$B$15000,2,FALSE),0)</f>
        <v>0.13150000000000001</v>
      </c>
      <c r="F817" s="14">
        <f t="shared" ca="1" si="280"/>
        <v>1.0004903700000001</v>
      </c>
      <c r="G817" s="14">
        <f ca="1">(TRUNC(PRODUCT($F$12:$F816),16))</f>
        <v>1.43906582290751</v>
      </c>
      <c r="H817" s="14">
        <f t="shared" ca="1" si="281"/>
        <v>1.42617556676167</v>
      </c>
      <c r="I817" s="14">
        <f t="shared" ca="1" si="282"/>
        <v>1.00903834</v>
      </c>
      <c r="J817" s="13">
        <f t="shared" si="295"/>
        <v>4.4499999999999998E-2</v>
      </c>
      <c r="K817" s="33">
        <f t="shared" si="283"/>
        <v>45677</v>
      </c>
      <c r="L817" s="2">
        <f t="shared" si="284"/>
        <v>19</v>
      </c>
      <c r="M817" s="17">
        <f t="shared" si="285"/>
        <v>19</v>
      </c>
      <c r="N817" s="12">
        <f t="shared" si="286"/>
        <v>1.003288044</v>
      </c>
      <c r="O817" s="12">
        <f t="shared" ca="1" si="287"/>
        <v>1.012356102</v>
      </c>
      <c r="P817" s="17">
        <f t="shared" si="288"/>
        <v>0</v>
      </c>
      <c r="Q817" s="14">
        <f t="shared" ca="1" si="289"/>
        <v>88968.382596719995</v>
      </c>
      <c r="R817" s="21">
        <f t="shared" si="293"/>
        <v>0</v>
      </c>
      <c r="S817" s="14">
        <f t="shared" si="290"/>
        <v>0</v>
      </c>
      <c r="T817" s="4" t="str">
        <f t="shared" si="291"/>
        <v>J=</v>
      </c>
      <c r="U817" s="33">
        <f t="shared" si="292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4"/>
        <v>45705</v>
      </c>
      <c r="B818" s="124">
        <f t="shared" ca="1" si="278"/>
        <v>7294162.9491129601</v>
      </c>
      <c r="C818" s="7">
        <f t="shared" si="279"/>
        <v>7200360</v>
      </c>
      <c r="D818" s="96">
        <f t="shared" si="296"/>
        <v>45702</v>
      </c>
      <c r="E818" s="94">
        <f ca="1">IF(D818&lt;$B$1,VLOOKUP(D818,[1]DI!$A$4:$B$15000,2,FALSE),0)</f>
        <v>0.13150000000000001</v>
      </c>
      <c r="F818" s="14">
        <f t="shared" ca="1" si="280"/>
        <v>1.0004903700000001</v>
      </c>
      <c r="G818" s="14">
        <f ca="1">(TRUNC(PRODUCT($F$12:$F817),16))</f>
        <v>1.4397714976150899</v>
      </c>
      <c r="H818" s="14">
        <f t="shared" ca="1" si="281"/>
        <v>1.42617556676167</v>
      </c>
      <c r="I818" s="14">
        <f t="shared" ca="1" si="282"/>
        <v>1.0095331400000001</v>
      </c>
      <c r="J818" s="13">
        <f t="shared" si="295"/>
        <v>4.4499999999999998E-2</v>
      </c>
      <c r="K818" s="33">
        <f t="shared" si="283"/>
        <v>45677</v>
      </c>
      <c r="L818" s="2">
        <f t="shared" si="284"/>
        <v>20</v>
      </c>
      <c r="M818" s="17">
        <f t="shared" si="285"/>
        <v>20</v>
      </c>
      <c r="N818" s="12">
        <f t="shared" si="286"/>
        <v>1.003461398</v>
      </c>
      <c r="O818" s="12">
        <f t="shared" ca="1" si="287"/>
        <v>1.0130275360000001</v>
      </c>
      <c r="P818" s="17">
        <f t="shared" si="288"/>
        <v>0</v>
      </c>
      <c r="Q818" s="14">
        <f t="shared" ca="1" si="289"/>
        <v>93802.949112960006</v>
      </c>
      <c r="R818" s="21">
        <f t="shared" si="293"/>
        <v>0</v>
      </c>
      <c r="S818" s="14">
        <f t="shared" si="290"/>
        <v>0</v>
      </c>
      <c r="T818" s="4" t="str">
        <f t="shared" si="291"/>
        <v>J=</v>
      </c>
      <c r="U818" s="33">
        <f t="shared" si="292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4"/>
        <v>45706</v>
      </c>
      <c r="B819" s="124">
        <f t="shared" ca="1" si="278"/>
        <v>7299000.6981883198</v>
      </c>
      <c r="C819" s="7">
        <f t="shared" si="279"/>
        <v>7200360</v>
      </c>
      <c r="D819" s="96">
        <f t="shared" si="296"/>
        <v>45705</v>
      </c>
      <c r="E819" s="94">
        <f ca="1">IF(D819&lt;$B$1,VLOOKUP(D819,[1]DI!$A$4:$B$15000,2,FALSE),0)</f>
        <v>0.13150000000000001</v>
      </c>
      <c r="F819" s="14">
        <f t="shared" ca="1" si="280"/>
        <v>1.0004903700000001</v>
      </c>
      <c r="G819" s="14">
        <f ca="1">(TRUNC(PRODUCT($F$12:$F818),16))</f>
        <v>1.4404775183643801</v>
      </c>
      <c r="H819" s="14">
        <f t="shared" ca="1" si="281"/>
        <v>1.42617556676167</v>
      </c>
      <c r="I819" s="14">
        <f t="shared" ca="1" si="282"/>
        <v>1.0100281799999999</v>
      </c>
      <c r="J819" s="13">
        <f t="shared" si="295"/>
        <v>4.4499999999999998E-2</v>
      </c>
      <c r="K819" s="33">
        <f t="shared" si="283"/>
        <v>45677</v>
      </c>
      <c r="L819" s="2">
        <f t="shared" si="284"/>
        <v>21</v>
      </c>
      <c r="M819" s="17">
        <f t="shared" si="285"/>
        <v>21</v>
      </c>
      <c r="N819" s="12">
        <f t="shared" si="286"/>
        <v>1.003634782</v>
      </c>
      <c r="O819" s="12">
        <f t="shared" ca="1" si="287"/>
        <v>1.013699412</v>
      </c>
      <c r="P819" s="17">
        <f t="shared" si="288"/>
        <v>0</v>
      </c>
      <c r="Q819" s="14">
        <f t="shared" ca="1" si="289"/>
        <v>98640.698188320006</v>
      </c>
      <c r="R819" s="21">
        <f t="shared" si="293"/>
        <v>0</v>
      </c>
      <c r="S819" s="14">
        <f t="shared" si="290"/>
        <v>0</v>
      </c>
      <c r="T819" s="4" t="str">
        <f t="shared" si="291"/>
        <v>J=</v>
      </c>
      <c r="U819" s="33">
        <f t="shared" si="292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4"/>
        <v>45707</v>
      </c>
      <c r="B820" s="124">
        <f t="shared" ca="1" si="278"/>
        <v>7303841.7090267604</v>
      </c>
      <c r="C820" s="7">
        <f t="shared" si="279"/>
        <v>7200360</v>
      </c>
      <c r="D820" s="96">
        <f t="shared" si="296"/>
        <v>45706</v>
      </c>
      <c r="E820" s="94">
        <f ca="1">IF(D820&lt;$B$1,VLOOKUP(D820,[1]DI!$A$4:$B$15000,2,FALSE),0)</f>
        <v>0.13150000000000001</v>
      </c>
      <c r="F820" s="14">
        <f t="shared" ca="1" si="280"/>
        <v>1.0004903700000001</v>
      </c>
      <c r="G820" s="14">
        <f ca="1">(TRUNC(PRODUCT($F$12:$F819),16))</f>
        <v>1.44118388532506</v>
      </c>
      <c r="H820" s="14">
        <f t="shared" ca="1" si="281"/>
        <v>1.42617556676167</v>
      </c>
      <c r="I820" s="14">
        <f t="shared" ca="1" si="282"/>
        <v>1.0105234700000001</v>
      </c>
      <c r="J820" s="13">
        <f t="shared" si="295"/>
        <v>4.4499999999999998E-2</v>
      </c>
      <c r="K820" s="33">
        <f t="shared" si="283"/>
        <v>45677</v>
      </c>
      <c r="L820" s="2">
        <f t="shared" si="284"/>
        <v>22</v>
      </c>
      <c r="M820" s="17">
        <f t="shared" si="285"/>
        <v>22</v>
      </c>
      <c r="N820" s="12">
        <f t="shared" si="286"/>
        <v>1.003808196</v>
      </c>
      <c r="O820" s="12">
        <f t="shared" ca="1" si="287"/>
        <v>1.0143717409999999</v>
      </c>
      <c r="P820" s="17">
        <f t="shared" si="288"/>
        <v>0</v>
      </c>
      <c r="Q820" s="14">
        <f t="shared" ca="1" si="289"/>
        <v>103481.70902676</v>
      </c>
      <c r="R820" s="21">
        <f t="shared" si="293"/>
        <v>0</v>
      </c>
      <c r="S820" s="14">
        <f t="shared" si="290"/>
        <v>0</v>
      </c>
      <c r="T820" s="4" t="str">
        <f t="shared" si="291"/>
        <v>J=</v>
      </c>
      <c r="U820" s="33">
        <f t="shared" si="292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4"/>
        <v>45708</v>
      </c>
      <c r="B821" s="124">
        <f t="shared" ca="1" si="278"/>
        <v>7308685.9168250402</v>
      </c>
      <c r="C821" s="7">
        <f t="shared" si="279"/>
        <v>7200360</v>
      </c>
      <c r="D821" s="96">
        <f t="shared" si="296"/>
        <v>45707</v>
      </c>
      <c r="E821" s="94">
        <f ca="1">IF(D821&lt;$B$1,VLOOKUP(D821,[1]DI!$A$4:$B$15000,2,FALSE),0)</f>
        <v>0.13150000000000001</v>
      </c>
      <c r="F821" s="14">
        <f t="shared" ca="1" si="280"/>
        <v>1.0004903700000001</v>
      </c>
      <c r="G821" s="14">
        <f ca="1">(TRUNC(PRODUCT($F$12:$F820),16))</f>
        <v>1.4418905986668999</v>
      </c>
      <c r="H821" s="14">
        <f t="shared" ca="1" si="281"/>
        <v>1.42617556676167</v>
      </c>
      <c r="I821" s="14">
        <f t="shared" ca="1" si="282"/>
        <v>1.0110189999999999</v>
      </c>
      <c r="J821" s="13">
        <f t="shared" si="295"/>
        <v>4.4499999999999998E-2</v>
      </c>
      <c r="K821" s="33">
        <f t="shared" si="283"/>
        <v>45677</v>
      </c>
      <c r="L821" s="2">
        <f t="shared" si="284"/>
        <v>23</v>
      </c>
      <c r="M821" s="17">
        <f t="shared" si="285"/>
        <v>23</v>
      </c>
      <c r="N821" s="12">
        <f t="shared" si="286"/>
        <v>1.0039816399999999</v>
      </c>
      <c r="O821" s="12">
        <f t="shared" ca="1" si="287"/>
        <v>1.015044514</v>
      </c>
      <c r="P821" s="17">
        <f t="shared" si="288"/>
        <v>39</v>
      </c>
      <c r="Q821" s="14">
        <f t="shared" ca="1" si="289"/>
        <v>108325.91682504</v>
      </c>
      <c r="R821" s="21">
        <f t="shared" si="293"/>
        <v>0</v>
      </c>
      <c r="S821" s="14">
        <f t="shared" si="290"/>
        <v>0</v>
      </c>
      <c r="T821" s="4" t="str">
        <f t="shared" si="291"/>
        <v>J=</v>
      </c>
      <c r="U821" s="33">
        <f t="shared" si="292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4"/>
        <v>45709</v>
      </c>
      <c r="B822" s="124">
        <f t="shared" ca="1" si="278"/>
        <v>7205135.5739667602</v>
      </c>
      <c r="C822" s="7">
        <f t="shared" si="279"/>
        <v>7200360</v>
      </c>
      <c r="D822" s="96">
        <f t="shared" si="296"/>
        <v>45708</v>
      </c>
      <c r="E822" s="94">
        <f ca="1">IF(D822&lt;$B$1,VLOOKUP(D822,[1]DI!$A$4:$B$15000,2,FALSE),0)</f>
        <v>0.13150000000000001</v>
      </c>
      <c r="F822" s="14">
        <f t="shared" ca="1" si="280"/>
        <v>1.0004903700000001</v>
      </c>
      <c r="G822" s="14">
        <f ca="1">(TRUNC(PRODUCT($F$12:$F821),16))</f>
        <v>1.44259765855977</v>
      </c>
      <c r="H822" s="14">
        <f t="shared" ca="1" si="281"/>
        <v>1.4418905986668999</v>
      </c>
      <c r="I822" s="14">
        <f t="shared" ca="1" si="282"/>
        <v>1.0004903700000001</v>
      </c>
      <c r="J822" s="13">
        <f t="shared" si="295"/>
        <v>4.4499999999999998E-2</v>
      </c>
      <c r="K822" s="33">
        <f t="shared" si="283"/>
        <v>45708</v>
      </c>
      <c r="L822" s="2">
        <f t="shared" si="284"/>
        <v>1</v>
      </c>
      <c r="M822" s="17">
        <f t="shared" si="285"/>
        <v>1</v>
      </c>
      <c r="N822" s="12">
        <f t="shared" si="286"/>
        <v>1.000172786</v>
      </c>
      <c r="O822" s="12">
        <f t="shared" ca="1" si="287"/>
        <v>1.000663241</v>
      </c>
      <c r="P822" s="17">
        <f t="shared" si="288"/>
        <v>0</v>
      </c>
      <c r="Q822" s="14">
        <f t="shared" ca="1" si="289"/>
        <v>4775.5739667600001</v>
      </c>
      <c r="R822" s="21">
        <f t="shared" si="293"/>
        <v>0</v>
      </c>
      <c r="S822" s="14">
        <f t="shared" si="290"/>
        <v>0</v>
      </c>
      <c r="T822" s="4" t="str">
        <f t="shared" si="291"/>
        <v>J=</v>
      </c>
      <c r="U822" s="33">
        <f t="shared" si="292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4"/>
        <v>45712</v>
      </c>
      <c r="B823" s="124">
        <f t="shared" ca="1" si="278"/>
        <v>7209914.3088915497</v>
      </c>
      <c r="C823" s="7">
        <f t="shared" si="279"/>
        <v>7200360</v>
      </c>
      <c r="D823" s="96">
        <f t="shared" si="296"/>
        <v>45709</v>
      </c>
      <c r="E823" s="94">
        <f ca="1">IF(D823&lt;$B$1,VLOOKUP(D823,[1]DI!$A$4:$B$15000,2,FALSE),0)</f>
        <v>0.13150000000000001</v>
      </c>
      <c r="F823" s="14">
        <f t="shared" ca="1" si="280"/>
        <v>1.0004903700000001</v>
      </c>
      <c r="G823" s="14">
        <f ca="1">(TRUNC(PRODUCT($F$12:$F822),16))</f>
        <v>1.4433050651735999</v>
      </c>
      <c r="H823" s="14">
        <f t="shared" ca="1" si="281"/>
        <v>1.4418905986668999</v>
      </c>
      <c r="I823" s="14">
        <f t="shared" ca="1" si="282"/>
        <v>1.00098098</v>
      </c>
      <c r="J823" s="13">
        <f t="shared" si="295"/>
        <v>4.4499999999999998E-2</v>
      </c>
      <c r="K823" s="33">
        <f t="shared" si="283"/>
        <v>45708</v>
      </c>
      <c r="L823" s="2">
        <f t="shared" si="284"/>
        <v>2</v>
      </c>
      <c r="M823" s="17">
        <f t="shared" si="285"/>
        <v>2</v>
      </c>
      <c r="N823" s="12">
        <f t="shared" si="286"/>
        <v>1.0003456019999999</v>
      </c>
      <c r="O823" s="12">
        <f t="shared" ca="1" si="287"/>
        <v>1.001326921</v>
      </c>
      <c r="P823" s="17">
        <f t="shared" si="288"/>
        <v>0</v>
      </c>
      <c r="Q823" s="14">
        <f t="shared" ca="1" si="289"/>
        <v>9554.3088915499993</v>
      </c>
      <c r="R823" s="21">
        <f t="shared" si="293"/>
        <v>0</v>
      </c>
      <c r="S823" s="14">
        <f t="shared" si="290"/>
        <v>0</v>
      </c>
      <c r="T823" s="4" t="str">
        <f t="shared" si="291"/>
        <v>J=</v>
      </c>
      <c r="U823" s="33">
        <f t="shared" si="292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4"/>
        <v>45713</v>
      </c>
      <c r="B824" s="124">
        <f t="shared" ca="1" si="278"/>
        <v>7214696.2047744002</v>
      </c>
      <c r="C824" s="7">
        <f t="shared" si="279"/>
        <v>7200360</v>
      </c>
      <c r="D824" s="96">
        <f t="shared" si="296"/>
        <v>45712</v>
      </c>
      <c r="E824" s="94">
        <f ca="1">IF(D824&lt;$B$1,VLOOKUP(D824,[1]DI!$A$4:$B$15000,2,FALSE),0)</f>
        <v>0.13150000000000001</v>
      </c>
      <c r="F824" s="14">
        <f t="shared" ca="1" si="280"/>
        <v>1.0004903700000001</v>
      </c>
      <c r="G824" s="14">
        <f ca="1">(TRUNC(PRODUCT($F$12:$F823),16))</f>
        <v>1.44401281867841</v>
      </c>
      <c r="H824" s="14">
        <f t="shared" ca="1" si="281"/>
        <v>1.4418905986668999</v>
      </c>
      <c r="I824" s="14">
        <f t="shared" ca="1" si="282"/>
        <v>1.0014718300000001</v>
      </c>
      <c r="J824" s="13">
        <f t="shared" si="295"/>
        <v>4.4499999999999998E-2</v>
      </c>
      <c r="K824" s="33">
        <f t="shared" si="283"/>
        <v>45708</v>
      </c>
      <c r="L824" s="2">
        <f t="shared" si="284"/>
        <v>3</v>
      </c>
      <c r="M824" s="17">
        <f t="shared" si="285"/>
        <v>3</v>
      </c>
      <c r="N824" s="12">
        <f t="shared" si="286"/>
        <v>1.0005184469999999</v>
      </c>
      <c r="O824" s="12">
        <f t="shared" ca="1" si="287"/>
        <v>1.0019910400000001</v>
      </c>
      <c r="P824" s="17">
        <f t="shared" si="288"/>
        <v>0</v>
      </c>
      <c r="Q824" s="14">
        <f t="shared" ca="1" si="289"/>
        <v>14336.204774399999</v>
      </c>
      <c r="R824" s="21">
        <f t="shared" si="293"/>
        <v>0</v>
      </c>
      <c r="S824" s="14">
        <f t="shared" si="290"/>
        <v>0</v>
      </c>
      <c r="T824" s="4" t="str">
        <f t="shared" si="291"/>
        <v>J=</v>
      </c>
      <c r="U824" s="33">
        <f t="shared" si="292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4"/>
        <v>45714</v>
      </c>
      <c r="B825" s="124">
        <f t="shared" ca="1" si="278"/>
        <v>7219481.2760159904</v>
      </c>
      <c r="C825" s="7">
        <f t="shared" si="279"/>
        <v>7200360</v>
      </c>
      <c r="D825" s="96">
        <f t="shared" si="296"/>
        <v>45713</v>
      </c>
      <c r="E825" s="94">
        <f ca="1">IF(D825&lt;$B$1,VLOOKUP(D825,[1]DI!$A$4:$B$15000,2,FALSE),0)</f>
        <v>0.13150000000000001</v>
      </c>
      <c r="F825" s="14">
        <f t="shared" ca="1" si="280"/>
        <v>1.0004903700000001</v>
      </c>
      <c r="G825" s="14">
        <f ca="1">(TRUNC(PRODUCT($F$12:$F824),16))</f>
        <v>1.4447209192443</v>
      </c>
      <c r="H825" s="14">
        <f t="shared" ca="1" si="281"/>
        <v>1.4418905986668999</v>
      </c>
      <c r="I825" s="14">
        <f t="shared" ca="1" si="282"/>
        <v>1.00196292</v>
      </c>
      <c r="J825" s="13">
        <f t="shared" si="295"/>
        <v>4.4499999999999998E-2</v>
      </c>
      <c r="K825" s="33">
        <f t="shared" si="283"/>
        <v>45708</v>
      </c>
      <c r="L825" s="2">
        <f t="shared" si="284"/>
        <v>4</v>
      </c>
      <c r="M825" s="17">
        <f t="shared" si="285"/>
        <v>4</v>
      </c>
      <c r="N825" s="12">
        <f t="shared" si="286"/>
        <v>1.0006913230000001</v>
      </c>
      <c r="O825" s="12">
        <f t="shared" ca="1" si="287"/>
        <v>1.0026556</v>
      </c>
      <c r="P825" s="17">
        <f t="shared" si="288"/>
        <v>0</v>
      </c>
      <c r="Q825" s="14">
        <f t="shared" ca="1" si="289"/>
        <v>19121.276015989999</v>
      </c>
      <c r="R825" s="21">
        <f t="shared" si="293"/>
        <v>0</v>
      </c>
      <c r="S825" s="14">
        <f t="shared" si="290"/>
        <v>0</v>
      </c>
      <c r="T825" s="4" t="str">
        <f t="shared" si="291"/>
        <v>J=</v>
      </c>
      <c r="U825" s="33">
        <f t="shared" si="292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4"/>
        <v>45715</v>
      </c>
      <c r="B826" s="124">
        <f t="shared" ca="1" si="278"/>
        <v>7224269.5802192297</v>
      </c>
      <c r="C826" s="7">
        <f t="shared" si="279"/>
        <v>7200360</v>
      </c>
      <c r="D826" s="96">
        <f t="shared" si="296"/>
        <v>45714</v>
      </c>
      <c r="E826" s="94">
        <f ca="1">IF(D826&lt;$B$1,VLOOKUP(D826,[1]DI!$A$4:$B$15000,2,FALSE),0)</f>
        <v>0.13150000000000001</v>
      </c>
      <c r="F826" s="14">
        <f t="shared" ca="1" si="280"/>
        <v>1.0004903700000001</v>
      </c>
      <c r="G826" s="14">
        <f ca="1">(TRUNC(PRODUCT($F$12:$F825),16))</f>
        <v>1.44542936704147</v>
      </c>
      <c r="H826" s="14">
        <f t="shared" ca="1" si="281"/>
        <v>1.4418905986668999</v>
      </c>
      <c r="I826" s="14">
        <f t="shared" ca="1" si="282"/>
        <v>1.0024542599999999</v>
      </c>
      <c r="J826" s="13">
        <f t="shared" si="295"/>
        <v>4.4499999999999998E-2</v>
      </c>
      <c r="K826" s="33">
        <f t="shared" si="283"/>
        <v>45708</v>
      </c>
      <c r="L826" s="2">
        <f t="shared" si="284"/>
        <v>5</v>
      </c>
      <c r="M826" s="17">
        <f t="shared" si="285"/>
        <v>5</v>
      </c>
      <c r="N826" s="12">
        <f t="shared" si="286"/>
        <v>1.000864228</v>
      </c>
      <c r="O826" s="12">
        <f t="shared" ca="1" si="287"/>
        <v>1.003320609</v>
      </c>
      <c r="P826" s="17">
        <f t="shared" si="288"/>
        <v>0</v>
      </c>
      <c r="Q826" s="14">
        <f t="shared" ca="1" si="289"/>
        <v>23909.58021923</v>
      </c>
      <c r="R826" s="21">
        <f t="shared" si="293"/>
        <v>0</v>
      </c>
      <c r="S826" s="14">
        <f t="shared" si="290"/>
        <v>0</v>
      </c>
      <c r="T826" s="4" t="str">
        <f t="shared" si="291"/>
        <v>J=</v>
      </c>
      <c r="U826" s="33">
        <f t="shared" si="292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4"/>
        <v>45716</v>
      </c>
      <c r="B827" s="124">
        <f t="shared" ca="1" si="278"/>
        <v>7229060.9877776401</v>
      </c>
      <c r="C827" s="7">
        <f t="shared" si="279"/>
        <v>7200360</v>
      </c>
      <c r="D827" s="96">
        <f t="shared" si="296"/>
        <v>45715</v>
      </c>
      <c r="E827" s="94">
        <f ca="1">IF(D827&lt;$B$1,VLOOKUP(D827,[1]DI!$A$4:$B$15000,2,FALSE),0)</f>
        <v>0.13150000000000001</v>
      </c>
      <c r="F827" s="14">
        <f t="shared" ca="1" si="280"/>
        <v>1.0004903700000001</v>
      </c>
      <c r="G827" s="14">
        <f ca="1">(TRUNC(PRODUCT($F$12:$F826),16))</f>
        <v>1.4461381622401901</v>
      </c>
      <c r="H827" s="14">
        <f t="shared" ca="1" si="281"/>
        <v>1.4418905986668999</v>
      </c>
      <c r="I827" s="14">
        <f t="shared" ca="1" si="282"/>
        <v>1.00294583</v>
      </c>
      <c r="J827" s="13">
        <f t="shared" si="295"/>
        <v>4.4499999999999998E-2</v>
      </c>
      <c r="K827" s="33">
        <f t="shared" si="283"/>
        <v>45708</v>
      </c>
      <c r="L827" s="2">
        <f t="shared" si="284"/>
        <v>6</v>
      </c>
      <c r="M827" s="17">
        <f t="shared" si="285"/>
        <v>6</v>
      </c>
      <c r="N827" s="12">
        <f t="shared" si="286"/>
        <v>1.001037164</v>
      </c>
      <c r="O827" s="12">
        <f t="shared" ca="1" si="287"/>
        <v>1.0039860490000001</v>
      </c>
      <c r="P827" s="17">
        <f t="shared" si="288"/>
        <v>0</v>
      </c>
      <c r="Q827" s="14">
        <f t="shared" ca="1" si="289"/>
        <v>28700.987777639999</v>
      </c>
      <c r="R827" s="21">
        <f t="shared" si="293"/>
        <v>0</v>
      </c>
      <c r="S827" s="14">
        <f t="shared" si="290"/>
        <v>0</v>
      </c>
      <c r="T827" s="4" t="str">
        <f t="shared" si="291"/>
        <v>J=</v>
      </c>
      <c r="U827" s="33">
        <f t="shared" si="292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4"/>
        <v>45721</v>
      </c>
      <c r="B828" s="124">
        <f t="shared" ca="1" si="278"/>
        <v>7233855.5634944402</v>
      </c>
      <c r="C828" s="7">
        <f t="shared" si="279"/>
        <v>7200360</v>
      </c>
      <c r="D828" s="96">
        <f t="shared" si="296"/>
        <v>45716</v>
      </c>
      <c r="E828" s="94">
        <f ca="1">IF(D828&lt;$B$1,VLOOKUP(D828,[1]DI!$A$4:$B$15000,2,FALSE),0)</f>
        <v>0.13150000000000001</v>
      </c>
      <c r="F828" s="14">
        <f t="shared" ca="1" si="280"/>
        <v>1.0004903700000001</v>
      </c>
      <c r="G828" s="14">
        <f ca="1">(TRUNC(PRODUCT($F$12:$F827),16))</f>
        <v>1.4468473050108099</v>
      </c>
      <c r="H828" s="14">
        <f t="shared" ca="1" si="281"/>
        <v>1.4418905986668999</v>
      </c>
      <c r="I828" s="14">
        <f t="shared" ca="1" si="282"/>
        <v>1.00343764</v>
      </c>
      <c r="J828" s="13">
        <f t="shared" si="295"/>
        <v>4.4499999999999998E-2</v>
      </c>
      <c r="K828" s="33">
        <f t="shared" si="283"/>
        <v>45708</v>
      </c>
      <c r="L828" s="2">
        <f t="shared" si="284"/>
        <v>7</v>
      </c>
      <c r="M828" s="17">
        <f t="shared" si="285"/>
        <v>7</v>
      </c>
      <c r="N828" s="12">
        <f t="shared" si="286"/>
        <v>1.0012101289999999</v>
      </c>
      <c r="O828" s="12">
        <f t="shared" ca="1" si="287"/>
        <v>1.004651929</v>
      </c>
      <c r="P828" s="17">
        <f t="shared" si="288"/>
        <v>0</v>
      </c>
      <c r="Q828" s="14">
        <f t="shared" ca="1" si="289"/>
        <v>33495.563494440001</v>
      </c>
      <c r="R828" s="21">
        <f t="shared" si="293"/>
        <v>0</v>
      </c>
      <c r="S828" s="14">
        <f t="shared" si="290"/>
        <v>0</v>
      </c>
      <c r="T828" s="4" t="str">
        <f t="shared" si="291"/>
        <v>J=</v>
      </c>
      <c r="U828" s="33">
        <f t="shared" si="292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4"/>
        <v>45722</v>
      </c>
      <c r="B829" s="124">
        <f t="shared" ca="1" si="278"/>
        <v>7238653.3793732403</v>
      </c>
      <c r="C829" s="7">
        <f t="shared" si="279"/>
        <v>7200360</v>
      </c>
      <c r="D829" s="96">
        <f t="shared" si="296"/>
        <v>45721</v>
      </c>
      <c r="E829" s="94">
        <f ca="1">IF(D829&lt;$B$1,VLOOKUP(D829,[1]DI!$A$4:$B$15000,2,FALSE),0)</f>
        <v>0.13150000000000001</v>
      </c>
      <c r="F829" s="14">
        <f t="shared" ca="1" si="280"/>
        <v>1.0004903700000001</v>
      </c>
      <c r="G829" s="14">
        <f ca="1">(TRUNC(PRODUCT($F$12:$F828),16))</f>
        <v>1.44755679552377</v>
      </c>
      <c r="H829" s="14">
        <f t="shared" ca="1" si="281"/>
        <v>1.4418905986668999</v>
      </c>
      <c r="I829" s="14">
        <f t="shared" ca="1" si="282"/>
        <v>1.0039297</v>
      </c>
      <c r="J829" s="13">
        <f t="shared" si="295"/>
        <v>4.4499999999999998E-2</v>
      </c>
      <c r="K829" s="33">
        <f t="shared" si="283"/>
        <v>45708</v>
      </c>
      <c r="L829" s="2">
        <f t="shared" si="284"/>
        <v>8</v>
      </c>
      <c r="M829" s="17">
        <f t="shared" si="285"/>
        <v>8</v>
      </c>
      <c r="N829" s="12">
        <f t="shared" si="286"/>
        <v>1.001383124</v>
      </c>
      <c r="O829" s="12">
        <f t="shared" ca="1" si="287"/>
        <v>1.005318259</v>
      </c>
      <c r="P829" s="17">
        <f t="shared" si="288"/>
        <v>0</v>
      </c>
      <c r="Q829" s="14">
        <f t="shared" ca="1" si="289"/>
        <v>38293.379373240001</v>
      </c>
      <c r="R829" s="21">
        <f t="shared" si="293"/>
        <v>0</v>
      </c>
      <c r="S829" s="14">
        <f t="shared" si="290"/>
        <v>0</v>
      </c>
      <c r="T829" s="4" t="str">
        <f t="shared" si="291"/>
        <v>J=</v>
      </c>
      <c r="U829" s="33">
        <f t="shared" si="292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4"/>
        <v>45723</v>
      </c>
      <c r="B830" s="124">
        <f t="shared" ca="1" si="278"/>
        <v>7243454.3706107903</v>
      </c>
      <c r="C830" s="7">
        <f t="shared" si="279"/>
        <v>7200360</v>
      </c>
      <c r="D830" s="96">
        <f t="shared" si="296"/>
        <v>45722</v>
      </c>
      <c r="E830" s="94">
        <f ca="1">IF(D830&lt;$B$1,VLOOKUP(D830,[1]DI!$A$4:$B$15000,2,FALSE),0)</f>
        <v>0.13150000000000001</v>
      </c>
      <c r="F830" s="14">
        <f t="shared" ca="1" si="280"/>
        <v>1.0004903700000001</v>
      </c>
      <c r="G830" s="14">
        <f ca="1">(TRUNC(PRODUCT($F$12:$F829),16))</f>
        <v>1.44826663394959</v>
      </c>
      <c r="H830" s="14">
        <f t="shared" ca="1" si="281"/>
        <v>1.4418905986668999</v>
      </c>
      <c r="I830" s="14">
        <f t="shared" ca="1" si="282"/>
        <v>1.0044219999999999</v>
      </c>
      <c r="J830" s="13">
        <f t="shared" si="295"/>
        <v>4.4499999999999998E-2</v>
      </c>
      <c r="K830" s="33">
        <f t="shared" si="283"/>
        <v>45708</v>
      </c>
      <c r="L830" s="2">
        <f t="shared" si="284"/>
        <v>9</v>
      </c>
      <c r="M830" s="17">
        <f t="shared" si="285"/>
        <v>9</v>
      </c>
      <c r="N830" s="12">
        <f t="shared" si="286"/>
        <v>1.001556149</v>
      </c>
      <c r="O830" s="12">
        <f t="shared" ca="1" si="287"/>
        <v>1.0059850299999999</v>
      </c>
      <c r="P830" s="17">
        <f t="shared" si="288"/>
        <v>0</v>
      </c>
      <c r="Q830" s="14">
        <f t="shared" ca="1" si="289"/>
        <v>43094.37061079</v>
      </c>
      <c r="R830" s="21">
        <f t="shared" si="293"/>
        <v>0</v>
      </c>
      <c r="S830" s="14">
        <f t="shared" si="290"/>
        <v>0</v>
      </c>
      <c r="T830" s="4" t="str">
        <f t="shared" si="291"/>
        <v>J=</v>
      </c>
      <c r="U830" s="33">
        <f t="shared" si="292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4"/>
        <v>45726</v>
      </c>
      <c r="B831" s="124">
        <f t="shared" ca="1" si="278"/>
        <v>7248258.4652035097</v>
      </c>
      <c r="C831" s="7">
        <f t="shared" si="279"/>
        <v>7200360</v>
      </c>
      <c r="D831" s="96">
        <f t="shared" si="296"/>
        <v>45723</v>
      </c>
      <c r="E831" s="94">
        <f ca="1">IF(D831&lt;$B$1,VLOOKUP(D831,[1]DI!$A$4:$B$15000,2,FALSE),0)</f>
        <v>0.13150000000000001</v>
      </c>
      <c r="F831" s="14">
        <f t="shared" ca="1" si="280"/>
        <v>1.0004903700000001</v>
      </c>
      <c r="G831" s="14">
        <f ca="1">(TRUNC(PRODUCT($F$12:$F830),16))</f>
        <v>1.44897682045888</v>
      </c>
      <c r="H831" s="14">
        <f t="shared" ca="1" si="281"/>
        <v>1.4418905986668999</v>
      </c>
      <c r="I831" s="14">
        <f t="shared" ca="1" si="282"/>
        <v>1.00491453</v>
      </c>
      <c r="J831" s="13">
        <f t="shared" si="295"/>
        <v>4.4499999999999998E-2</v>
      </c>
      <c r="K831" s="33">
        <f t="shared" si="283"/>
        <v>45708</v>
      </c>
      <c r="L831" s="2">
        <f t="shared" si="284"/>
        <v>10</v>
      </c>
      <c r="M831" s="17">
        <f t="shared" si="285"/>
        <v>10</v>
      </c>
      <c r="N831" s="12">
        <f t="shared" si="286"/>
        <v>1.0017292040000001</v>
      </c>
      <c r="O831" s="12">
        <f t="shared" ca="1" si="287"/>
        <v>1.006652232</v>
      </c>
      <c r="P831" s="17">
        <f t="shared" si="288"/>
        <v>0</v>
      </c>
      <c r="Q831" s="14">
        <f t="shared" ca="1" si="289"/>
        <v>47898.465203510001</v>
      </c>
      <c r="R831" s="21">
        <f t="shared" si="293"/>
        <v>0</v>
      </c>
      <c r="S831" s="14">
        <f t="shared" si="290"/>
        <v>0</v>
      </c>
      <c r="T831" s="4" t="str">
        <f t="shared" si="291"/>
        <v>J=</v>
      </c>
      <c r="U831" s="33">
        <f t="shared" si="292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4"/>
        <v>45727</v>
      </c>
      <c r="B832" s="124">
        <f t="shared" ca="1" si="278"/>
        <v>7253065.79995823</v>
      </c>
      <c r="C832" s="7">
        <f t="shared" si="279"/>
        <v>7200360</v>
      </c>
      <c r="D832" s="96">
        <f t="shared" si="296"/>
        <v>45726</v>
      </c>
      <c r="E832" s="94">
        <f ca="1">IF(D832&lt;$B$1,VLOOKUP(D832,[1]DI!$A$4:$B$15000,2,FALSE),0)</f>
        <v>0.13150000000000001</v>
      </c>
      <c r="F832" s="14">
        <f t="shared" ca="1" si="280"/>
        <v>1.0004903700000001</v>
      </c>
      <c r="G832" s="14">
        <f ca="1">(TRUNC(PRODUCT($F$12:$F831),16))</f>
        <v>1.4496873552223299</v>
      </c>
      <c r="H832" s="14">
        <f t="shared" ca="1" si="281"/>
        <v>1.4418905986668999</v>
      </c>
      <c r="I832" s="14">
        <f t="shared" ca="1" si="282"/>
        <v>1.0054073100000001</v>
      </c>
      <c r="J832" s="13">
        <f t="shared" si="295"/>
        <v>4.4499999999999998E-2</v>
      </c>
      <c r="K832" s="33">
        <f t="shared" si="283"/>
        <v>45708</v>
      </c>
      <c r="L832" s="2">
        <f t="shared" si="284"/>
        <v>11</v>
      </c>
      <c r="M832" s="17">
        <f t="shared" si="285"/>
        <v>11</v>
      </c>
      <c r="N832" s="12">
        <f t="shared" si="286"/>
        <v>1.0019022879999999</v>
      </c>
      <c r="O832" s="12">
        <f t="shared" ca="1" si="287"/>
        <v>1.0073198839999999</v>
      </c>
      <c r="P832" s="17">
        <f t="shared" si="288"/>
        <v>0</v>
      </c>
      <c r="Q832" s="14">
        <f t="shared" ca="1" si="289"/>
        <v>52705.799958230004</v>
      </c>
      <c r="R832" s="21">
        <f t="shared" si="293"/>
        <v>0</v>
      </c>
      <c r="S832" s="14">
        <f t="shared" si="290"/>
        <v>0</v>
      </c>
      <c r="T832" s="4" t="str">
        <f t="shared" si="291"/>
        <v>J=</v>
      </c>
      <c r="U832" s="33">
        <f t="shared" si="292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4"/>
        <v>45728</v>
      </c>
      <c r="B833" s="124">
        <f t="shared" ref="B833:B896" ca="1" si="297">IF(A833&lt;=TODAY(),C833+Q833,IF(AND(A833&gt;TODAY(),A833&lt;=$B$1),IF(VLOOKUP(TODAY(),$A$10:$E$5000,4,FALSE)=0,"n.d",C833+Q833),"n.d"))</f>
        <v>7257876.3964760397</v>
      </c>
      <c r="C833" s="7">
        <f t="shared" ref="C833:C896" si="298">(C832-S832)</f>
        <v>7200360</v>
      </c>
      <c r="D833" s="96">
        <f t="shared" si="296"/>
        <v>45727</v>
      </c>
      <c r="E833" s="94">
        <f ca="1">IF(D833&lt;$B$1,VLOOKUP(D833,[1]DI!$A$4:$B$15000,2,FALSE),0)</f>
        <v>0.13150000000000001</v>
      </c>
      <c r="F833" s="14">
        <f t="shared" ref="F833:F896" ca="1" si="299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00">IF(P832&gt;0,G832,H832)</f>
        <v>1.4418905986668999</v>
      </c>
      <c r="I833" s="14">
        <f t="shared" ref="I833:I896" ca="1" si="301">ROUND(G833/H833,8)</f>
        <v>1.0059003399999999</v>
      </c>
      <c r="J833" s="13">
        <f t="shared" si="295"/>
        <v>4.4499999999999998E-2</v>
      </c>
      <c r="K833" s="33">
        <f t="shared" ref="K833:K896" si="302">IF(P832&gt;0,VLOOKUP(P832,W$12:AG$150,2),K832)</f>
        <v>45708</v>
      </c>
      <c r="L833" s="2">
        <f t="shared" ref="L833:L896" si="303">IF(A833&gt;K833,IF(NETWORKDAYS(K833,A833,$W$160:$W$544)-1=0,1,NETWORKDAYS(K833,A833,$W$160:$W$544)-1),0)</f>
        <v>12</v>
      </c>
      <c r="M833" s="17">
        <f t="shared" ref="M833:M896" si="304">IF(AND(L833=1,L832=1),1,IF(L833&gt;0,IF(L833=L832,L833+1,L833),0))</f>
        <v>12</v>
      </c>
      <c r="N833" s="12">
        <f t="shared" ref="N833:N896" si="305">ROUND((J833+1)^(M833/252),9)</f>
        <v>1.0020754030000001</v>
      </c>
      <c r="O833" s="12">
        <f t="shared" ref="O833:O896" ca="1" si="306">ROUND(I833*N833,9)</f>
        <v>1.0079879890000001</v>
      </c>
      <c r="P833" s="17">
        <f t="shared" ref="P833:P896" si="307">IF(VLOOKUP(A833,X$12:AE$150,8)=VLOOKUP(A832,X$12:AE$150,8),0,VLOOKUP(A833,X$12:AE$150,8))</f>
        <v>0</v>
      </c>
      <c r="Q833" s="14">
        <f t="shared" ref="Q833:Q896" ca="1" si="308">TRUNC(((O833-1)*C833),8)</f>
        <v>57516.396476039998</v>
      </c>
      <c r="R833" s="21">
        <f t="shared" si="293"/>
        <v>0</v>
      </c>
      <c r="S833" s="14">
        <f t="shared" ref="S833:S896" si="309">IF(R833&gt;0,TRUNC(R833*C833,8),0)</f>
        <v>0</v>
      </c>
      <c r="T833" s="4" t="str">
        <f t="shared" ref="T833:T896" si="310">IF(P832&gt;0,VLOOKUP(P832,W$12:AG$150,10),T832)</f>
        <v>J=</v>
      </c>
      <c r="U833" s="33">
        <f t="shared" ref="U833:U896" si="311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4"/>
        <v>45729</v>
      </c>
      <c r="B834" s="124">
        <f t="shared" ca="1" si="297"/>
        <v>7262690.0891486397</v>
      </c>
      <c r="C834" s="7">
        <f t="shared" si="298"/>
        <v>7200360</v>
      </c>
      <c r="D834" s="96">
        <f t="shared" si="296"/>
        <v>45728</v>
      </c>
      <c r="E834" s="94">
        <f ca="1">IF(D834&lt;$B$1,VLOOKUP(D834,[1]DI!$A$4:$B$15000,2,FALSE),0)</f>
        <v>0.13150000000000001</v>
      </c>
      <c r="F834" s="14">
        <f t="shared" ca="1" si="299"/>
        <v>1.0004903700000001</v>
      </c>
      <c r="G834" s="14">
        <f ca="1">(TRUNC(PRODUCT($F$12:$F833),16))</f>
        <v>1.4511094701948799</v>
      </c>
      <c r="H834" s="14">
        <f t="shared" ca="1" si="300"/>
        <v>1.4418905986668999</v>
      </c>
      <c r="I834" s="14">
        <f t="shared" ca="1" si="301"/>
        <v>1.0063936</v>
      </c>
      <c r="J834" s="13">
        <f t="shared" si="295"/>
        <v>4.4499999999999998E-2</v>
      </c>
      <c r="K834" s="33">
        <f t="shared" si="302"/>
        <v>45708</v>
      </c>
      <c r="L834" s="2">
        <f t="shared" si="303"/>
        <v>13</v>
      </c>
      <c r="M834" s="17">
        <f t="shared" si="304"/>
        <v>13</v>
      </c>
      <c r="N834" s="12">
        <f t="shared" si="305"/>
        <v>1.0022485480000001</v>
      </c>
      <c r="O834" s="12">
        <f t="shared" ca="1" si="306"/>
        <v>1.0086565240000001</v>
      </c>
      <c r="P834" s="17">
        <f t="shared" si="307"/>
        <v>0</v>
      </c>
      <c r="Q834" s="14">
        <f t="shared" ca="1" si="308"/>
        <v>62330.08914864</v>
      </c>
      <c r="R834" s="21">
        <f t="shared" si="293"/>
        <v>0</v>
      </c>
      <c r="S834" s="14">
        <f t="shared" si="309"/>
        <v>0</v>
      </c>
      <c r="T834" s="4" t="str">
        <f t="shared" si="310"/>
        <v>J=</v>
      </c>
      <c r="U834" s="33">
        <f t="shared" si="311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4"/>
        <v>45730</v>
      </c>
      <c r="B835" s="124">
        <f t="shared" ca="1" si="297"/>
        <v>7267507.0363839502</v>
      </c>
      <c r="C835" s="7">
        <f t="shared" si="298"/>
        <v>7200360</v>
      </c>
      <c r="D835" s="96">
        <f t="shared" si="296"/>
        <v>45729</v>
      </c>
      <c r="E835" s="94">
        <f ca="1">IF(D835&lt;$B$1,VLOOKUP(D835,[1]DI!$A$4:$B$15000,2,FALSE),0)</f>
        <v>0.13150000000000001</v>
      </c>
      <c r="F835" s="14">
        <f t="shared" ca="1" si="299"/>
        <v>1.0004903700000001</v>
      </c>
      <c r="G835" s="14">
        <f ca="1">(TRUNC(PRODUCT($F$12:$F834),16))</f>
        <v>1.4518210507457801</v>
      </c>
      <c r="H835" s="14">
        <f t="shared" ca="1" si="300"/>
        <v>1.4418905986668999</v>
      </c>
      <c r="I835" s="14">
        <f t="shared" ca="1" si="301"/>
        <v>1.0068871100000001</v>
      </c>
      <c r="J835" s="13">
        <f t="shared" si="295"/>
        <v>4.4499999999999998E-2</v>
      </c>
      <c r="K835" s="33">
        <f t="shared" si="302"/>
        <v>45708</v>
      </c>
      <c r="L835" s="2">
        <f t="shared" si="303"/>
        <v>14</v>
      </c>
      <c r="M835" s="17">
        <f t="shared" si="304"/>
        <v>14</v>
      </c>
      <c r="N835" s="12">
        <f t="shared" si="305"/>
        <v>1.002421722</v>
      </c>
      <c r="O835" s="12">
        <f t="shared" ca="1" si="306"/>
        <v>1.0093255109999999</v>
      </c>
      <c r="P835" s="17">
        <f t="shared" si="307"/>
        <v>0</v>
      </c>
      <c r="Q835" s="14">
        <f t="shared" ca="1" si="308"/>
        <v>67147.036383950006</v>
      </c>
      <c r="R835" s="21">
        <f t="shared" si="293"/>
        <v>0</v>
      </c>
      <c r="S835" s="14">
        <f t="shared" si="309"/>
        <v>0</v>
      </c>
      <c r="T835" s="4" t="str">
        <f t="shared" si="310"/>
        <v>J=</v>
      </c>
      <c r="U835" s="33">
        <f t="shared" si="311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4"/>
        <v>45733</v>
      </c>
      <c r="B836" s="124">
        <f t="shared" ca="1" si="297"/>
        <v>7272327.0941747902</v>
      </c>
      <c r="C836" s="7">
        <f t="shared" si="298"/>
        <v>7200360</v>
      </c>
      <c r="D836" s="96">
        <f t="shared" si="296"/>
        <v>45730</v>
      </c>
      <c r="E836" s="94">
        <f ca="1">IF(D836&lt;$B$1,VLOOKUP(D836,[1]DI!$A$4:$B$15000,2,FALSE),0)</f>
        <v>0.13150000000000001</v>
      </c>
      <c r="F836" s="14">
        <f t="shared" ca="1" si="299"/>
        <v>1.0004903700000001</v>
      </c>
      <c r="G836" s="14">
        <f ca="1">(TRUNC(PRODUCT($F$12:$F835),16))</f>
        <v>1.45253298023443</v>
      </c>
      <c r="H836" s="14">
        <f t="shared" ca="1" si="300"/>
        <v>1.4418905986668999</v>
      </c>
      <c r="I836" s="14">
        <f t="shared" ca="1" si="301"/>
        <v>1.0073808500000001</v>
      </c>
      <c r="J836" s="13">
        <f t="shared" si="295"/>
        <v>4.4499999999999998E-2</v>
      </c>
      <c r="K836" s="33">
        <f t="shared" si="302"/>
        <v>45708</v>
      </c>
      <c r="L836" s="2">
        <f t="shared" si="303"/>
        <v>15</v>
      </c>
      <c r="M836" s="17">
        <f t="shared" si="304"/>
        <v>15</v>
      </c>
      <c r="N836" s="12">
        <f t="shared" si="305"/>
        <v>1.0025949270000001</v>
      </c>
      <c r="O836" s="12">
        <f t="shared" ca="1" si="306"/>
        <v>1.00999493</v>
      </c>
      <c r="P836" s="17">
        <f t="shared" si="307"/>
        <v>0</v>
      </c>
      <c r="Q836" s="14">
        <f t="shared" ca="1" si="308"/>
        <v>71967.094174790007</v>
      </c>
      <c r="R836" s="21">
        <f t="shared" si="293"/>
        <v>0</v>
      </c>
      <c r="S836" s="14">
        <f t="shared" si="309"/>
        <v>0</v>
      </c>
      <c r="T836" s="4" t="str">
        <f t="shared" si="310"/>
        <v>J=</v>
      </c>
      <c r="U836" s="33">
        <f t="shared" si="311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4"/>
        <v>45734</v>
      </c>
      <c r="B837" s="124">
        <f t="shared" ca="1" si="297"/>
        <v>7277150.3993279999</v>
      </c>
      <c r="C837" s="7">
        <f t="shared" si="298"/>
        <v>7200360</v>
      </c>
      <c r="D837" s="96">
        <f t="shared" si="296"/>
        <v>45733</v>
      </c>
      <c r="E837" s="94">
        <f ca="1">IF(D837&lt;$B$1,VLOOKUP(D837,[1]DI!$A$4:$B$15000,2,FALSE),0)</f>
        <v>0.13150000000000001</v>
      </c>
      <c r="F837" s="14">
        <f t="shared" ca="1" si="299"/>
        <v>1.0004903700000001</v>
      </c>
      <c r="G837" s="14">
        <f ca="1">(TRUNC(PRODUCT($F$12:$F836),16))</f>
        <v>1.45324525883195</v>
      </c>
      <c r="H837" s="14">
        <f t="shared" ca="1" si="300"/>
        <v>1.4418905986668999</v>
      </c>
      <c r="I837" s="14">
        <f t="shared" ca="1" si="301"/>
        <v>1.0078748399999999</v>
      </c>
      <c r="J837" s="13">
        <f t="shared" si="295"/>
        <v>4.4499999999999998E-2</v>
      </c>
      <c r="K837" s="33">
        <f t="shared" si="302"/>
        <v>45708</v>
      </c>
      <c r="L837" s="2">
        <f t="shared" si="303"/>
        <v>16</v>
      </c>
      <c r="M837" s="17">
        <f t="shared" si="304"/>
        <v>16</v>
      </c>
      <c r="N837" s="12">
        <f t="shared" si="305"/>
        <v>1.0027681610000001</v>
      </c>
      <c r="O837" s="12">
        <f t="shared" ca="1" si="306"/>
        <v>1.0106648</v>
      </c>
      <c r="P837" s="17">
        <f t="shared" si="307"/>
        <v>0</v>
      </c>
      <c r="Q837" s="14">
        <f t="shared" ca="1" si="308"/>
        <v>76790.399328</v>
      </c>
      <c r="R837" s="21">
        <f t="shared" si="293"/>
        <v>0</v>
      </c>
      <c r="S837" s="14">
        <f t="shared" si="309"/>
        <v>0</v>
      </c>
      <c r="T837" s="4" t="str">
        <f t="shared" si="310"/>
        <v>J=</v>
      </c>
      <c r="U837" s="33">
        <f t="shared" si="311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4"/>
        <v>45735</v>
      </c>
      <c r="B838" s="124">
        <f t="shared" ca="1" si="297"/>
        <v>7281976.8870403199</v>
      </c>
      <c r="C838" s="7">
        <f t="shared" si="298"/>
        <v>7200360</v>
      </c>
      <c r="D838" s="96">
        <f t="shared" si="296"/>
        <v>45734</v>
      </c>
      <c r="E838" s="94">
        <f ca="1">IF(D838&lt;$B$1,VLOOKUP(D838,[1]DI!$A$4:$B$15000,2,FALSE),0)</f>
        <v>0.13150000000000001</v>
      </c>
      <c r="F838" s="14">
        <f t="shared" ca="1" si="299"/>
        <v>1.0004903700000001</v>
      </c>
      <c r="G838" s="14">
        <f ca="1">(TRUNC(PRODUCT($F$12:$F837),16))</f>
        <v>1.45395788670952</v>
      </c>
      <c r="H838" s="14">
        <f t="shared" ca="1" si="300"/>
        <v>1.4418905986668999</v>
      </c>
      <c r="I838" s="14">
        <f t="shared" ca="1" si="301"/>
        <v>1.0083690700000001</v>
      </c>
      <c r="J838" s="13">
        <f t="shared" si="295"/>
        <v>4.4499999999999998E-2</v>
      </c>
      <c r="K838" s="33">
        <f t="shared" si="302"/>
        <v>45708</v>
      </c>
      <c r="L838" s="2">
        <f t="shared" si="303"/>
        <v>17</v>
      </c>
      <c r="M838" s="17">
        <f t="shared" si="304"/>
        <v>17</v>
      </c>
      <c r="N838" s="12">
        <f t="shared" si="305"/>
        <v>1.0029414249999999</v>
      </c>
      <c r="O838" s="12">
        <f t="shared" ca="1" si="306"/>
        <v>1.011335112</v>
      </c>
      <c r="P838" s="17">
        <f t="shared" si="307"/>
        <v>0</v>
      </c>
      <c r="Q838" s="14">
        <f t="shared" ca="1" si="308"/>
        <v>81616.887040319998</v>
      </c>
      <c r="R838" s="21">
        <f t="shared" si="293"/>
        <v>0</v>
      </c>
      <c r="S838" s="14">
        <f t="shared" si="309"/>
        <v>0</v>
      </c>
      <c r="T838" s="4" t="str">
        <f t="shared" si="310"/>
        <v>J=</v>
      </c>
      <c r="U838" s="33">
        <f t="shared" si="311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4"/>
        <v>45736</v>
      </c>
      <c r="B839" s="124">
        <f t="shared" ca="1" si="297"/>
        <v>7286806.6293153502</v>
      </c>
      <c r="C839" s="7">
        <f t="shared" si="298"/>
        <v>7200360</v>
      </c>
      <c r="D839" s="96">
        <f t="shared" si="296"/>
        <v>45735</v>
      </c>
      <c r="E839" s="94">
        <f ca="1">IF(D839&lt;$B$1,VLOOKUP(D839,[1]DI!$A$4:$B$15000,2,FALSE),0)</f>
        <v>0.13150000000000001</v>
      </c>
      <c r="F839" s="14">
        <f t="shared" ca="1" si="299"/>
        <v>1.0004903700000001</v>
      </c>
      <c r="G839" s="14">
        <f ca="1">(TRUNC(PRODUCT($F$12:$F838),16))</f>
        <v>1.45467086403843</v>
      </c>
      <c r="H839" s="14">
        <f t="shared" ca="1" si="300"/>
        <v>1.4418905986668999</v>
      </c>
      <c r="I839" s="14">
        <f t="shared" ca="1" si="301"/>
        <v>1.0088635500000001</v>
      </c>
      <c r="J839" s="13">
        <f t="shared" si="295"/>
        <v>4.4499999999999998E-2</v>
      </c>
      <c r="K839" s="33">
        <f t="shared" si="302"/>
        <v>45708</v>
      </c>
      <c r="L839" s="2">
        <f t="shared" si="303"/>
        <v>18</v>
      </c>
      <c r="M839" s="17">
        <f t="shared" si="304"/>
        <v>18</v>
      </c>
      <c r="N839" s="12">
        <f t="shared" si="305"/>
        <v>1.003114719</v>
      </c>
      <c r="O839" s="12">
        <f t="shared" ca="1" si="306"/>
        <v>1.0120058759999999</v>
      </c>
      <c r="P839" s="17">
        <f t="shared" si="307"/>
        <v>40</v>
      </c>
      <c r="Q839" s="14">
        <f t="shared" ca="1" si="308"/>
        <v>86446.629315350001</v>
      </c>
      <c r="R839" s="21">
        <f t="shared" si="293"/>
        <v>0</v>
      </c>
      <c r="S839" s="14">
        <f t="shared" si="309"/>
        <v>0</v>
      </c>
      <c r="T839" s="4" t="str">
        <f t="shared" si="310"/>
        <v>J=</v>
      </c>
      <c r="U839" s="33">
        <f t="shared" si="311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4"/>
        <v>45737</v>
      </c>
      <c r="B840" s="124">
        <f t="shared" ca="1" si="297"/>
        <v>7205135.5739667602</v>
      </c>
      <c r="C840" s="7">
        <f t="shared" si="298"/>
        <v>7200360</v>
      </c>
      <c r="D840" s="96">
        <f t="shared" si="296"/>
        <v>45736</v>
      </c>
      <c r="E840" s="94">
        <f ca="1">IF(D840&lt;$B$1,VLOOKUP(D840,[1]DI!$A$4:$B$15000,2,FALSE),0)</f>
        <v>0.14149999999999999</v>
      </c>
      <c r="F840" s="14">
        <f t="shared" ca="1" si="299"/>
        <v>1.00052531</v>
      </c>
      <c r="G840" s="14">
        <f ca="1">(TRUNC(PRODUCT($F$12:$F839),16))</f>
        <v>1.45538419099003</v>
      </c>
      <c r="H840" s="14">
        <f t="shared" ca="1" si="300"/>
        <v>1.45467086403843</v>
      </c>
      <c r="I840" s="14">
        <f t="shared" ca="1" si="301"/>
        <v>1.0004903700000001</v>
      </c>
      <c r="J840" s="13">
        <f t="shared" si="295"/>
        <v>4.4499999999999998E-2</v>
      </c>
      <c r="K840" s="33">
        <f t="shared" si="302"/>
        <v>45736</v>
      </c>
      <c r="L840" s="2">
        <f t="shared" si="303"/>
        <v>1</v>
      </c>
      <c r="M840" s="17">
        <f t="shared" si="304"/>
        <v>1</v>
      </c>
      <c r="N840" s="12">
        <f t="shared" si="305"/>
        <v>1.000172786</v>
      </c>
      <c r="O840" s="12">
        <f t="shared" ca="1" si="306"/>
        <v>1.000663241</v>
      </c>
      <c r="P840" s="17">
        <f t="shared" si="307"/>
        <v>0</v>
      </c>
      <c r="Q840" s="14">
        <f t="shared" ca="1" si="308"/>
        <v>4775.5739667600001</v>
      </c>
      <c r="R840" s="21">
        <f t="shared" si="293"/>
        <v>0</v>
      </c>
      <c r="S840" s="14">
        <f t="shared" si="309"/>
        <v>0</v>
      </c>
      <c r="T840" s="4" t="str">
        <f t="shared" si="310"/>
        <v>J=</v>
      </c>
      <c r="U840" s="33">
        <f t="shared" si="311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4"/>
        <v>45740</v>
      </c>
      <c r="B841" s="124">
        <f t="shared" ca="1" si="297"/>
        <v>7210166.1198814698</v>
      </c>
      <c r="C841" s="7">
        <f t="shared" si="298"/>
        <v>7200360</v>
      </c>
      <c r="D841" s="96">
        <f t="shared" si="296"/>
        <v>45737</v>
      </c>
      <c r="E841" s="94">
        <f ca="1">IF(D841&lt;$B$1,VLOOKUP(D841,[1]DI!$A$4:$B$15000,2,FALSE),0)</f>
        <v>0.14149999999999999</v>
      </c>
      <c r="F841" s="14">
        <f t="shared" ca="1" si="299"/>
        <v>1.00052531</v>
      </c>
      <c r="G841" s="14">
        <f ca="1">(TRUNC(PRODUCT($F$12:$F840),16))</f>
        <v>1.4561487188594</v>
      </c>
      <c r="H841" s="14">
        <f t="shared" ca="1" si="300"/>
        <v>1.45467086403843</v>
      </c>
      <c r="I841" s="14">
        <f t="shared" ca="1" si="301"/>
        <v>1.00101594</v>
      </c>
      <c r="J841" s="13">
        <f t="shared" si="295"/>
        <v>4.4499999999999998E-2</v>
      </c>
      <c r="K841" s="33">
        <f t="shared" si="302"/>
        <v>45736</v>
      </c>
      <c r="L841" s="2">
        <f t="shared" si="303"/>
        <v>2</v>
      </c>
      <c r="M841" s="17">
        <f t="shared" si="304"/>
        <v>2</v>
      </c>
      <c r="N841" s="12">
        <f t="shared" si="305"/>
        <v>1.0003456019999999</v>
      </c>
      <c r="O841" s="12">
        <f t="shared" ca="1" si="306"/>
        <v>1.0013618929999999</v>
      </c>
      <c r="P841" s="17">
        <f t="shared" si="307"/>
        <v>0</v>
      </c>
      <c r="Q841" s="14">
        <f t="shared" ca="1" si="308"/>
        <v>9806.1198814700001</v>
      </c>
      <c r="R841" s="21">
        <f t="shared" si="293"/>
        <v>0</v>
      </c>
      <c r="S841" s="14">
        <f t="shared" si="309"/>
        <v>0</v>
      </c>
      <c r="T841" s="4" t="str">
        <f t="shared" si="310"/>
        <v>J=</v>
      </c>
      <c r="U841" s="33">
        <f t="shared" si="311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4"/>
        <v>45741</v>
      </c>
      <c r="B842" s="124">
        <f t="shared" ca="1" si="297"/>
        <v>7215200.1291693598</v>
      </c>
      <c r="C842" s="7">
        <f t="shared" si="298"/>
        <v>7200360</v>
      </c>
      <c r="D842" s="96">
        <f t="shared" si="296"/>
        <v>45740</v>
      </c>
      <c r="E842" s="94">
        <f ca="1">IF(D842&lt;$B$1,VLOOKUP(D842,[1]DI!$A$4:$B$15000,2,FALSE),0)</f>
        <v>0.14149999999999999</v>
      </c>
      <c r="F842" s="14">
        <f t="shared" ca="1" si="299"/>
        <v>1.00052531</v>
      </c>
      <c r="G842" s="14">
        <f ca="1">(TRUNC(PRODUCT($F$12:$F841),16))</f>
        <v>1.4569136483428999</v>
      </c>
      <c r="H842" s="14">
        <f t="shared" ca="1" si="300"/>
        <v>1.45467086403843</v>
      </c>
      <c r="I842" s="14">
        <f t="shared" ca="1" si="301"/>
        <v>1.0015417799999999</v>
      </c>
      <c r="J842" s="13">
        <f t="shared" si="295"/>
        <v>4.4499999999999998E-2</v>
      </c>
      <c r="K842" s="33">
        <f t="shared" si="302"/>
        <v>45736</v>
      </c>
      <c r="L842" s="2">
        <f t="shared" si="303"/>
        <v>3</v>
      </c>
      <c r="M842" s="17">
        <f t="shared" si="304"/>
        <v>3</v>
      </c>
      <c r="N842" s="12">
        <f t="shared" si="305"/>
        <v>1.0005184469999999</v>
      </c>
      <c r="O842" s="12">
        <f t="shared" ca="1" si="306"/>
        <v>1.002061026</v>
      </c>
      <c r="P842" s="17">
        <f t="shared" si="307"/>
        <v>0</v>
      </c>
      <c r="Q842" s="14">
        <f t="shared" ca="1" si="308"/>
        <v>14840.12916936</v>
      </c>
      <c r="R842" s="21">
        <f t="shared" si="293"/>
        <v>0</v>
      </c>
      <c r="S842" s="14">
        <f t="shared" si="309"/>
        <v>0</v>
      </c>
      <c r="T842" s="4" t="str">
        <f t="shared" si="310"/>
        <v>J=</v>
      </c>
      <c r="U842" s="33">
        <f t="shared" si="311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4"/>
        <v>45742</v>
      </c>
      <c r="B843" s="124">
        <f t="shared" ca="1" si="297"/>
        <v>7220237.6954350704</v>
      </c>
      <c r="C843" s="7">
        <f t="shared" si="298"/>
        <v>7200360</v>
      </c>
      <c r="D843" s="96">
        <f t="shared" si="296"/>
        <v>45741</v>
      </c>
      <c r="E843" s="94">
        <f ca="1">IF(D843&lt;$B$1,VLOOKUP(D843,[1]DI!$A$4:$B$15000,2,FALSE),0)</f>
        <v>0.14149999999999999</v>
      </c>
      <c r="F843" s="14">
        <f t="shared" ca="1" si="299"/>
        <v>1.00052531</v>
      </c>
      <c r="G843" s="14">
        <f ca="1">(TRUNC(PRODUCT($F$12:$F842),16))</f>
        <v>1.4576789796515099</v>
      </c>
      <c r="H843" s="14">
        <f t="shared" ca="1" si="300"/>
        <v>1.45467086403843</v>
      </c>
      <c r="I843" s="14">
        <f t="shared" ca="1" si="301"/>
        <v>1.0020678999999999</v>
      </c>
      <c r="J843" s="13">
        <f t="shared" si="295"/>
        <v>4.4499999999999998E-2</v>
      </c>
      <c r="K843" s="33">
        <f t="shared" si="302"/>
        <v>45736</v>
      </c>
      <c r="L843" s="2">
        <f t="shared" si="303"/>
        <v>4</v>
      </c>
      <c r="M843" s="17">
        <f t="shared" si="304"/>
        <v>4</v>
      </c>
      <c r="N843" s="12">
        <f t="shared" si="305"/>
        <v>1.0006913230000001</v>
      </c>
      <c r="O843" s="12">
        <f t="shared" ca="1" si="306"/>
        <v>1.0027606529999999</v>
      </c>
      <c r="P843" s="17">
        <f t="shared" si="307"/>
        <v>0</v>
      </c>
      <c r="Q843" s="14">
        <f t="shared" ca="1" si="308"/>
        <v>19877.69543507</v>
      </c>
      <c r="R843" s="21">
        <f t="shared" si="293"/>
        <v>0</v>
      </c>
      <c r="S843" s="14">
        <f t="shared" si="309"/>
        <v>0</v>
      </c>
      <c r="T843" s="4" t="str">
        <f t="shared" si="310"/>
        <v>J=</v>
      </c>
      <c r="U843" s="33">
        <f t="shared" si="311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4"/>
        <v>45743</v>
      </c>
      <c r="B844" s="124">
        <f t="shared" ca="1" si="297"/>
        <v>7225278.7898771996</v>
      </c>
      <c r="C844" s="7">
        <f t="shared" si="298"/>
        <v>7200360</v>
      </c>
      <c r="D844" s="96">
        <f t="shared" si="296"/>
        <v>45742</v>
      </c>
      <c r="E844" s="94">
        <f ca="1">IF(D844&lt;$B$1,VLOOKUP(D844,[1]DI!$A$4:$B$15000,2,FALSE),0)</f>
        <v>0.14149999999999999</v>
      </c>
      <c r="F844" s="14">
        <f t="shared" ca="1" si="299"/>
        <v>1.00052531</v>
      </c>
      <c r="G844" s="14">
        <f ca="1">(TRUNC(PRODUCT($F$12:$F843),16))</f>
        <v>1.4584447129963101</v>
      </c>
      <c r="H844" s="14">
        <f t="shared" ca="1" si="300"/>
        <v>1.45467086403843</v>
      </c>
      <c r="I844" s="14">
        <f t="shared" ca="1" si="301"/>
        <v>1.0025942999999999</v>
      </c>
      <c r="J844" s="13">
        <f t="shared" si="295"/>
        <v>4.4499999999999998E-2</v>
      </c>
      <c r="K844" s="33">
        <f t="shared" si="302"/>
        <v>45736</v>
      </c>
      <c r="L844" s="2">
        <f t="shared" si="303"/>
        <v>5</v>
      </c>
      <c r="M844" s="17">
        <f t="shared" si="304"/>
        <v>5</v>
      </c>
      <c r="N844" s="12">
        <f t="shared" si="305"/>
        <v>1.000864228</v>
      </c>
      <c r="O844" s="12">
        <f t="shared" ca="1" si="306"/>
        <v>1.00346077</v>
      </c>
      <c r="P844" s="17">
        <f t="shared" si="307"/>
        <v>0</v>
      </c>
      <c r="Q844" s="14">
        <f t="shared" ca="1" si="308"/>
        <v>24918.789877200001</v>
      </c>
      <c r="R844" s="21">
        <f t="shared" ref="R844:R907" si="312">IF($P844&gt;0,VLOOKUP($P844,$W$12:$AC$150,7),0)</f>
        <v>0</v>
      </c>
      <c r="S844" s="14">
        <f t="shared" si="309"/>
        <v>0</v>
      </c>
      <c r="T844" s="4" t="str">
        <f t="shared" si="310"/>
        <v>J=</v>
      </c>
      <c r="U844" s="33">
        <f t="shared" si="311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3">WORKDAY($A844,1,$W$166:$W$544)</f>
        <v>45744</v>
      </c>
      <c r="B845" s="124">
        <f t="shared" ca="1" si="297"/>
        <v>7230323.36929355</v>
      </c>
      <c r="C845" s="7">
        <f t="shared" si="298"/>
        <v>7200360</v>
      </c>
      <c r="D845" s="96">
        <f t="shared" si="296"/>
        <v>45743</v>
      </c>
      <c r="E845" s="94">
        <f ca="1">IF(D845&lt;$B$1,VLOOKUP(D845,[1]DI!$A$4:$B$15000,2,FALSE),0)</f>
        <v>0.14149999999999999</v>
      </c>
      <c r="F845" s="14">
        <f t="shared" ca="1" si="299"/>
        <v>1.00052531</v>
      </c>
      <c r="G845" s="14">
        <f ca="1">(TRUNC(PRODUCT($F$12:$F844),16))</f>
        <v>1.4592108485885</v>
      </c>
      <c r="H845" s="14">
        <f t="shared" ca="1" si="300"/>
        <v>1.45467086403843</v>
      </c>
      <c r="I845" s="14">
        <f t="shared" ca="1" si="301"/>
        <v>1.0031209699999999</v>
      </c>
      <c r="J845" s="13">
        <f t="shared" ref="J845:J908" si="314">J844</f>
        <v>4.4499999999999998E-2</v>
      </c>
      <c r="K845" s="33">
        <f t="shared" si="302"/>
        <v>45736</v>
      </c>
      <c r="L845" s="2">
        <f t="shared" si="303"/>
        <v>6</v>
      </c>
      <c r="M845" s="17">
        <f t="shared" si="304"/>
        <v>6</v>
      </c>
      <c r="N845" s="12">
        <f t="shared" si="305"/>
        <v>1.001037164</v>
      </c>
      <c r="O845" s="12">
        <f t="shared" ca="1" si="306"/>
        <v>1.0041613709999999</v>
      </c>
      <c r="P845" s="17">
        <f t="shared" si="307"/>
        <v>0</v>
      </c>
      <c r="Q845" s="14">
        <f t="shared" ca="1" si="308"/>
        <v>29963.36929355</v>
      </c>
      <c r="R845" s="21">
        <f t="shared" si="312"/>
        <v>0</v>
      </c>
      <c r="S845" s="14">
        <f t="shared" si="309"/>
        <v>0</v>
      </c>
      <c r="T845" s="4" t="str">
        <f t="shared" si="310"/>
        <v>J=</v>
      </c>
      <c r="U845" s="33">
        <f t="shared" si="311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3"/>
        <v>45747</v>
      </c>
      <c r="B846" s="124">
        <f t="shared" ca="1" si="297"/>
        <v>7235371.4840866802</v>
      </c>
      <c r="C846" s="7">
        <f t="shared" si="298"/>
        <v>7200360</v>
      </c>
      <c r="D846" s="96">
        <f t="shared" si="296"/>
        <v>45744</v>
      </c>
      <c r="E846" s="94">
        <f ca="1">IF(D846&lt;$B$1,VLOOKUP(D846,[1]DI!$A$4:$B$15000,2,FALSE),0)</f>
        <v>0.14149999999999999</v>
      </c>
      <c r="F846" s="14">
        <f t="shared" ca="1" si="299"/>
        <v>1.00052531</v>
      </c>
      <c r="G846" s="14">
        <f ca="1">(TRUNC(PRODUCT($F$12:$F845),16))</f>
        <v>1.4599773866393699</v>
      </c>
      <c r="H846" s="14">
        <f t="shared" ca="1" si="300"/>
        <v>1.45467086403843</v>
      </c>
      <c r="I846" s="14">
        <f t="shared" ca="1" si="301"/>
        <v>1.0036479199999999</v>
      </c>
      <c r="J846" s="13">
        <f t="shared" si="314"/>
        <v>4.4499999999999998E-2</v>
      </c>
      <c r="K846" s="33">
        <f t="shared" si="302"/>
        <v>45736</v>
      </c>
      <c r="L846" s="2">
        <f t="shared" si="303"/>
        <v>7</v>
      </c>
      <c r="M846" s="17">
        <f t="shared" si="304"/>
        <v>7</v>
      </c>
      <c r="N846" s="12">
        <f t="shared" si="305"/>
        <v>1.0012101289999999</v>
      </c>
      <c r="O846" s="12">
        <f t="shared" ca="1" si="306"/>
        <v>1.004862463</v>
      </c>
      <c r="P846" s="17">
        <f t="shared" si="307"/>
        <v>0</v>
      </c>
      <c r="Q846" s="14">
        <f t="shared" ca="1" si="308"/>
        <v>35011.48408668</v>
      </c>
      <c r="R846" s="21">
        <f t="shared" si="312"/>
        <v>0</v>
      </c>
      <c r="S846" s="14">
        <f t="shared" si="309"/>
        <v>0</v>
      </c>
      <c r="T846" s="4" t="str">
        <f t="shared" si="310"/>
        <v>J=</v>
      </c>
      <c r="U846" s="33">
        <f t="shared" si="311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3"/>
        <v>45748</v>
      </c>
      <c r="B847" s="124">
        <f t="shared" ca="1" si="297"/>
        <v>7240423.1558576301</v>
      </c>
      <c r="C847" s="7">
        <f t="shared" si="298"/>
        <v>7200360</v>
      </c>
      <c r="D847" s="96">
        <f t="shared" ref="D847:D910" si="315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299"/>
        <v>1.00052531</v>
      </c>
      <c r="G847" s="14">
        <f ca="1">(TRUNC(PRODUCT($F$12:$F846),16))</f>
        <v>1.46074432736034</v>
      </c>
      <c r="H847" s="14">
        <f t="shared" ca="1" si="300"/>
        <v>1.45467086403843</v>
      </c>
      <c r="I847" s="14">
        <f t="shared" ca="1" si="301"/>
        <v>1.00417515</v>
      </c>
      <c r="J847" s="13">
        <f t="shared" si="314"/>
        <v>4.4499999999999998E-2</v>
      </c>
      <c r="K847" s="33">
        <f t="shared" si="302"/>
        <v>45736</v>
      </c>
      <c r="L847" s="2">
        <f t="shared" si="303"/>
        <v>8</v>
      </c>
      <c r="M847" s="17">
        <f t="shared" si="304"/>
        <v>8</v>
      </c>
      <c r="N847" s="12">
        <f t="shared" si="305"/>
        <v>1.001383124</v>
      </c>
      <c r="O847" s="12">
        <f t="shared" ca="1" si="306"/>
        <v>1.005564049</v>
      </c>
      <c r="P847" s="17">
        <f t="shared" si="307"/>
        <v>0</v>
      </c>
      <c r="Q847" s="14">
        <f t="shared" ca="1" si="308"/>
        <v>40063.155857630001</v>
      </c>
      <c r="R847" s="21">
        <f t="shared" si="312"/>
        <v>0</v>
      </c>
      <c r="S847" s="14">
        <f t="shared" si="309"/>
        <v>0</v>
      </c>
      <c r="T847" s="4" t="str">
        <f t="shared" si="310"/>
        <v>J=</v>
      </c>
      <c r="U847" s="33">
        <f t="shared" si="311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3"/>
        <v>45749</v>
      </c>
      <c r="B848" s="124">
        <f t="shared" ca="1" si="297"/>
        <v>7245478.2982021198</v>
      </c>
      <c r="C848" s="7">
        <f t="shared" si="298"/>
        <v>7200360</v>
      </c>
      <c r="D848" s="96">
        <f t="shared" si="315"/>
        <v>45748</v>
      </c>
      <c r="E848" s="94">
        <f ca="1">IF(D848&lt;$B$1,VLOOKUP(D848,[1]DI!$A$4:$B$15000,2,FALSE),0)</f>
        <v>0.14149999999999999</v>
      </c>
      <c r="F848" s="14">
        <f t="shared" ca="1" si="299"/>
        <v>1.00052531</v>
      </c>
      <c r="G848" s="14">
        <f ca="1">(TRUNC(PRODUCT($F$12:$F847),16))</f>
        <v>1.4615116709629501</v>
      </c>
      <c r="H848" s="14">
        <f t="shared" ca="1" si="300"/>
        <v>1.45467086403843</v>
      </c>
      <c r="I848" s="14">
        <f t="shared" ca="1" si="301"/>
        <v>1.00470265</v>
      </c>
      <c r="J848" s="13">
        <f t="shared" si="314"/>
        <v>4.4499999999999998E-2</v>
      </c>
      <c r="K848" s="33">
        <f t="shared" si="302"/>
        <v>45736</v>
      </c>
      <c r="L848" s="2">
        <f t="shared" si="303"/>
        <v>9</v>
      </c>
      <c r="M848" s="17">
        <f t="shared" si="304"/>
        <v>9</v>
      </c>
      <c r="N848" s="12">
        <f t="shared" si="305"/>
        <v>1.001556149</v>
      </c>
      <c r="O848" s="12">
        <f t="shared" ca="1" si="306"/>
        <v>1.006266117</v>
      </c>
      <c r="P848" s="17">
        <f t="shared" si="307"/>
        <v>0</v>
      </c>
      <c r="Q848" s="14">
        <f t="shared" ca="1" si="308"/>
        <v>45118.29820212</v>
      </c>
      <c r="R848" s="21">
        <f t="shared" si="312"/>
        <v>0</v>
      </c>
      <c r="S848" s="14">
        <f t="shared" si="309"/>
        <v>0</v>
      </c>
      <c r="T848" s="4" t="str">
        <f t="shared" si="310"/>
        <v>J=</v>
      </c>
      <c r="U848" s="33">
        <f t="shared" si="311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3"/>
        <v>45750</v>
      </c>
      <c r="B849" s="124">
        <f t="shared" ca="1" si="297"/>
        <v>7250536.99032408</v>
      </c>
      <c r="C849" s="7">
        <f t="shared" si="298"/>
        <v>7200360</v>
      </c>
      <c r="D849" s="96">
        <f t="shared" si="315"/>
        <v>45749</v>
      </c>
      <c r="E849" s="94">
        <f ca="1">IF(D849&lt;$B$1,VLOOKUP(D849,[1]DI!$A$4:$B$15000,2,FALSE),0)</f>
        <v>0.14149999999999999</v>
      </c>
      <c r="F849" s="14">
        <f t="shared" ca="1" si="299"/>
        <v>1.00052531</v>
      </c>
      <c r="G849" s="14">
        <f ca="1">(TRUNC(PRODUCT($F$12:$F848),16))</f>
        <v>1.4622794176588201</v>
      </c>
      <c r="H849" s="14">
        <f t="shared" ca="1" si="300"/>
        <v>1.45467086403843</v>
      </c>
      <c r="I849" s="14">
        <f t="shared" ca="1" si="301"/>
        <v>1.0052304299999999</v>
      </c>
      <c r="J849" s="13">
        <f t="shared" si="314"/>
        <v>4.4499999999999998E-2</v>
      </c>
      <c r="K849" s="33">
        <f t="shared" si="302"/>
        <v>45736</v>
      </c>
      <c r="L849" s="2">
        <f t="shared" si="303"/>
        <v>10</v>
      </c>
      <c r="M849" s="17">
        <f t="shared" si="304"/>
        <v>10</v>
      </c>
      <c r="N849" s="12">
        <f t="shared" si="305"/>
        <v>1.0017292040000001</v>
      </c>
      <c r="O849" s="12">
        <f t="shared" ca="1" si="306"/>
        <v>1.006968678</v>
      </c>
      <c r="P849" s="17">
        <f t="shared" si="307"/>
        <v>0</v>
      </c>
      <c r="Q849" s="14">
        <f t="shared" ca="1" si="308"/>
        <v>50176.990324079998</v>
      </c>
      <c r="R849" s="21">
        <f t="shared" si="312"/>
        <v>0</v>
      </c>
      <c r="S849" s="14">
        <f t="shared" si="309"/>
        <v>0</v>
      </c>
      <c r="T849" s="4" t="str">
        <f t="shared" si="310"/>
        <v>J=</v>
      </c>
      <c r="U849" s="33">
        <f t="shared" si="311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3"/>
        <v>45751</v>
      </c>
      <c r="B850" s="124">
        <f t="shared" ca="1" si="297"/>
        <v>7255599.2322235098</v>
      </c>
      <c r="C850" s="7">
        <f t="shared" si="298"/>
        <v>7200360</v>
      </c>
      <c r="D850" s="96">
        <f t="shared" si="315"/>
        <v>45750</v>
      </c>
      <c r="E850" s="94">
        <f ca="1">IF(D850&lt;$B$1,VLOOKUP(D850,[1]DI!$A$4:$B$15000,2,FALSE),0)</f>
        <v>0.14149999999999999</v>
      </c>
      <c r="F850" s="14">
        <f t="shared" ca="1" si="299"/>
        <v>1.00052531</v>
      </c>
      <c r="G850" s="14">
        <f ca="1">(TRUNC(PRODUCT($F$12:$F849),16))</f>
        <v>1.4630475676597099</v>
      </c>
      <c r="H850" s="14">
        <f t="shared" ca="1" si="300"/>
        <v>1.45467086403843</v>
      </c>
      <c r="I850" s="14">
        <f t="shared" ca="1" si="301"/>
        <v>1.0057584900000001</v>
      </c>
      <c r="J850" s="13">
        <f t="shared" si="314"/>
        <v>4.4499999999999998E-2</v>
      </c>
      <c r="K850" s="33">
        <f t="shared" si="302"/>
        <v>45736</v>
      </c>
      <c r="L850" s="2">
        <f t="shared" si="303"/>
        <v>11</v>
      </c>
      <c r="M850" s="17">
        <f t="shared" si="304"/>
        <v>11</v>
      </c>
      <c r="N850" s="12">
        <f t="shared" si="305"/>
        <v>1.0019022879999999</v>
      </c>
      <c r="O850" s="12">
        <f t="shared" ca="1" si="306"/>
        <v>1.0076717319999999</v>
      </c>
      <c r="P850" s="17">
        <f t="shared" si="307"/>
        <v>0</v>
      </c>
      <c r="Q850" s="14">
        <f t="shared" ca="1" si="308"/>
        <v>55239.23222351</v>
      </c>
      <c r="R850" s="21">
        <f t="shared" si="312"/>
        <v>0</v>
      </c>
      <c r="S850" s="14">
        <f t="shared" si="309"/>
        <v>0</v>
      </c>
      <c r="T850" s="4" t="str">
        <f t="shared" si="310"/>
        <v>J=</v>
      </c>
      <c r="U850" s="33">
        <f t="shared" si="311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3"/>
        <v>45754</v>
      </c>
      <c r="B851" s="124">
        <f t="shared" ca="1" si="297"/>
        <v>7260664.9662975604</v>
      </c>
      <c r="C851" s="7">
        <f t="shared" si="298"/>
        <v>7200360</v>
      </c>
      <c r="D851" s="96">
        <f t="shared" si="315"/>
        <v>45751</v>
      </c>
      <c r="E851" s="94">
        <f ca="1">IF(D851&lt;$B$1,VLOOKUP(D851,[1]DI!$A$4:$B$15000,2,FALSE),0)</f>
        <v>0.14149999999999999</v>
      </c>
      <c r="F851" s="14">
        <f t="shared" ca="1" si="299"/>
        <v>1.00052531</v>
      </c>
      <c r="G851" s="14">
        <f ca="1">(TRUNC(PRODUCT($F$12:$F850),16))</f>
        <v>1.4638161211774801</v>
      </c>
      <c r="H851" s="14">
        <f t="shared" ca="1" si="300"/>
        <v>1.45467086403843</v>
      </c>
      <c r="I851" s="14">
        <f t="shared" ca="1" si="301"/>
        <v>1.0062868199999999</v>
      </c>
      <c r="J851" s="13">
        <f t="shared" si="314"/>
        <v>4.4499999999999998E-2</v>
      </c>
      <c r="K851" s="33">
        <f t="shared" si="302"/>
        <v>45736</v>
      </c>
      <c r="L851" s="2">
        <f t="shared" si="303"/>
        <v>12</v>
      </c>
      <c r="M851" s="17">
        <f t="shared" si="304"/>
        <v>12</v>
      </c>
      <c r="N851" s="12">
        <f t="shared" si="305"/>
        <v>1.0020754030000001</v>
      </c>
      <c r="O851" s="12">
        <f t="shared" ca="1" si="306"/>
        <v>1.008375271</v>
      </c>
      <c r="P851" s="17">
        <f t="shared" si="307"/>
        <v>0</v>
      </c>
      <c r="Q851" s="14">
        <f t="shared" ca="1" si="308"/>
        <v>60304.96629756</v>
      </c>
      <c r="R851" s="21">
        <f t="shared" si="312"/>
        <v>0</v>
      </c>
      <c r="S851" s="14">
        <f t="shared" si="309"/>
        <v>0</v>
      </c>
      <c r="T851" s="4" t="str">
        <f t="shared" si="310"/>
        <v>J=</v>
      </c>
      <c r="U851" s="33">
        <f t="shared" si="311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3"/>
        <v>45755</v>
      </c>
      <c r="B852" s="124">
        <f t="shared" ca="1" si="297"/>
        <v>7265734.2501490796</v>
      </c>
      <c r="C852" s="7">
        <f t="shared" si="298"/>
        <v>7200360</v>
      </c>
      <c r="D852" s="96">
        <f t="shared" si="315"/>
        <v>45754</v>
      </c>
      <c r="E852" s="94">
        <f ca="1">IF(D852&lt;$B$1,VLOOKUP(D852,[1]DI!$A$4:$B$15000,2,FALSE),0)</f>
        <v>0.14149999999999999</v>
      </c>
      <c r="F852" s="14">
        <f t="shared" ca="1" si="299"/>
        <v>1.00052531</v>
      </c>
      <c r="G852" s="14">
        <f ca="1">(TRUNC(PRODUCT($F$12:$F851),16))</f>
        <v>1.4645850784240999</v>
      </c>
      <c r="H852" s="14">
        <f t="shared" ca="1" si="300"/>
        <v>1.45467086403843</v>
      </c>
      <c r="I852" s="14">
        <f t="shared" ca="1" si="301"/>
        <v>1.0068154300000001</v>
      </c>
      <c r="J852" s="13">
        <f t="shared" si="314"/>
        <v>4.4499999999999998E-2</v>
      </c>
      <c r="K852" s="33">
        <f t="shared" si="302"/>
        <v>45736</v>
      </c>
      <c r="L852" s="2">
        <f t="shared" si="303"/>
        <v>13</v>
      </c>
      <c r="M852" s="17">
        <f t="shared" si="304"/>
        <v>13</v>
      </c>
      <c r="N852" s="12">
        <f t="shared" si="305"/>
        <v>1.0022485480000001</v>
      </c>
      <c r="O852" s="12">
        <f t="shared" ca="1" si="306"/>
        <v>1.009079303</v>
      </c>
      <c r="P852" s="17">
        <f t="shared" si="307"/>
        <v>0</v>
      </c>
      <c r="Q852" s="14">
        <f t="shared" ca="1" si="308"/>
        <v>65374.250149079999</v>
      </c>
      <c r="R852" s="21">
        <f t="shared" si="312"/>
        <v>0</v>
      </c>
      <c r="S852" s="14">
        <f t="shared" si="309"/>
        <v>0</v>
      </c>
      <c r="T852" s="4" t="str">
        <f t="shared" si="310"/>
        <v>J=</v>
      </c>
      <c r="U852" s="33">
        <f t="shared" si="311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3"/>
        <v>45756</v>
      </c>
      <c r="B853" s="124">
        <f t="shared" ca="1" si="297"/>
        <v>7270807.0837780796</v>
      </c>
      <c r="C853" s="7">
        <f t="shared" si="298"/>
        <v>7200360</v>
      </c>
      <c r="D853" s="96">
        <f t="shared" si="315"/>
        <v>45755</v>
      </c>
      <c r="E853" s="94">
        <f ca="1">IF(D853&lt;$B$1,VLOOKUP(D853,[1]DI!$A$4:$B$15000,2,FALSE),0)</f>
        <v>0.14149999999999999</v>
      </c>
      <c r="F853" s="14">
        <f t="shared" ca="1" si="299"/>
        <v>1.00052531</v>
      </c>
      <c r="G853" s="14">
        <f ca="1">(TRUNC(PRODUCT($F$12:$F852),16))</f>
        <v>1.46535443961164</v>
      </c>
      <c r="H853" s="14">
        <f t="shared" ca="1" si="300"/>
        <v>1.45467086403843</v>
      </c>
      <c r="I853" s="14">
        <f t="shared" ca="1" si="301"/>
        <v>1.0073443200000001</v>
      </c>
      <c r="J853" s="13">
        <f t="shared" si="314"/>
        <v>4.4499999999999998E-2</v>
      </c>
      <c r="K853" s="33">
        <f t="shared" si="302"/>
        <v>45736</v>
      </c>
      <c r="L853" s="2">
        <f t="shared" si="303"/>
        <v>14</v>
      </c>
      <c r="M853" s="17">
        <f t="shared" si="304"/>
        <v>14</v>
      </c>
      <c r="N853" s="12">
        <f t="shared" si="305"/>
        <v>1.002421722</v>
      </c>
      <c r="O853" s="12">
        <f t="shared" ca="1" si="306"/>
        <v>1.009783828</v>
      </c>
      <c r="P853" s="17">
        <f t="shared" si="307"/>
        <v>0</v>
      </c>
      <c r="Q853" s="14">
        <f t="shared" ca="1" si="308"/>
        <v>70447.083778080007</v>
      </c>
      <c r="R853" s="21">
        <f t="shared" si="312"/>
        <v>0</v>
      </c>
      <c r="S853" s="14">
        <f t="shared" si="309"/>
        <v>0</v>
      </c>
      <c r="T853" s="4" t="str">
        <f t="shared" si="310"/>
        <v>J=</v>
      </c>
      <c r="U853" s="33">
        <f t="shared" si="311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3"/>
        <v>45757</v>
      </c>
      <c r="B854" s="124">
        <f t="shared" ca="1" si="297"/>
        <v>7275883.48158528</v>
      </c>
      <c r="C854" s="7">
        <f t="shared" si="298"/>
        <v>7200360</v>
      </c>
      <c r="D854" s="96">
        <f t="shared" si="315"/>
        <v>45756</v>
      </c>
      <c r="E854" s="94">
        <f ca="1">IF(D854&lt;$B$1,VLOOKUP(D854,[1]DI!$A$4:$B$15000,2,FALSE),0)</f>
        <v>0.14149999999999999</v>
      </c>
      <c r="F854" s="14">
        <f t="shared" ca="1" si="299"/>
        <v>1.00052531</v>
      </c>
      <c r="G854" s="14">
        <f ca="1">(TRUNC(PRODUCT($F$12:$F853),16))</f>
        <v>1.46612420495231</v>
      </c>
      <c r="H854" s="14">
        <f t="shared" ca="1" si="300"/>
        <v>1.45467086403843</v>
      </c>
      <c r="I854" s="14">
        <f t="shared" ca="1" si="301"/>
        <v>1.0078734899999999</v>
      </c>
      <c r="J854" s="13">
        <f t="shared" si="314"/>
        <v>4.4499999999999998E-2</v>
      </c>
      <c r="K854" s="33">
        <f t="shared" si="302"/>
        <v>45736</v>
      </c>
      <c r="L854" s="2">
        <f t="shared" si="303"/>
        <v>15</v>
      </c>
      <c r="M854" s="17">
        <f t="shared" si="304"/>
        <v>15</v>
      </c>
      <c r="N854" s="12">
        <f t="shared" si="305"/>
        <v>1.0025949270000001</v>
      </c>
      <c r="O854" s="12">
        <f t="shared" ca="1" si="306"/>
        <v>1.0104888480000001</v>
      </c>
      <c r="P854" s="17">
        <f t="shared" si="307"/>
        <v>0</v>
      </c>
      <c r="Q854" s="14">
        <f t="shared" ca="1" si="308"/>
        <v>75523.481585279995</v>
      </c>
      <c r="R854" s="21">
        <f t="shared" si="312"/>
        <v>0</v>
      </c>
      <c r="S854" s="14">
        <f t="shared" si="309"/>
        <v>0</v>
      </c>
      <c r="T854" s="4" t="str">
        <f t="shared" si="310"/>
        <v>J=</v>
      </c>
      <c r="U854" s="33">
        <f t="shared" si="311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3"/>
        <v>45758</v>
      </c>
      <c r="B855" s="124">
        <f t="shared" ca="1" si="297"/>
        <v>7280963.4363703104</v>
      </c>
      <c r="C855" s="7">
        <f t="shared" si="298"/>
        <v>7200360</v>
      </c>
      <c r="D855" s="96">
        <f t="shared" si="315"/>
        <v>45757</v>
      </c>
      <c r="E855" s="94">
        <f ca="1">IF(D855&lt;$B$1,VLOOKUP(D855,[1]DI!$A$4:$B$15000,2,FALSE),0)</f>
        <v>0.14149999999999999</v>
      </c>
      <c r="F855" s="14">
        <f t="shared" ca="1" si="299"/>
        <v>1.00052531</v>
      </c>
      <c r="G855" s="14">
        <f ca="1">(TRUNC(PRODUCT($F$12:$F854),16))</f>
        <v>1.46689437465842</v>
      </c>
      <c r="H855" s="14">
        <f t="shared" ca="1" si="300"/>
        <v>1.45467086403843</v>
      </c>
      <c r="I855" s="14">
        <f t="shared" ca="1" si="301"/>
        <v>1.0084029400000001</v>
      </c>
      <c r="J855" s="13">
        <f t="shared" si="314"/>
        <v>4.4499999999999998E-2</v>
      </c>
      <c r="K855" s="33">
        <f t="shared" si="302"/>
        <v>45736</v>
      </c>
      <c r="L855" s="2">
        <f t="shared" si="303"/>
        <v>16</v>
      </c>
      <c r="M855" s="17">
        <f t="shared" si="304"/>
        <v>16</v>
      </c>
      <c r="N855" s="12">
        <f t="shared" si="305"/>
        <v>1.0027681610000001</v>
      </c>
      <c r="O855" s="12">
        <f t="shared" ca="1" si="306"/>
        <v>1.0111943619999999</v>
      </c>
      <c r="P855" s="17">
        <f t="shared" si="307"/>
        <v>0</v>
      </c>
      <c r="Q855" s="14">
        <f t="shared" ca="1" si="308"/>
        <v>80603.436370309995</v>
      </c>
      <c r="R855" s="21">
        <f t="shared" si="312"/>
        <v>0</v>
      </c>
      <c r="S855" s="14">
        <f t="shared" si="309"/>
        <v>0</v>
      </c>
      <c r="T855" s="4" t="str">
        <f t="shared" si="310"/>
        <v>J=</v>
      </c>
      <c r="U855" s="33">
        <f t="shared" si="311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3"/>
        <v>45761</v>
      </c>
      <c r="B856" s="124">
        <f t="shared" ca="1" si="297"/>
        <v>7286046.8761296002</v>
      </c>
      <c r="C856" s="7">
        <f t="shared" si="298"/>
        <v>7200360</v>
      </c>
      <c r="D856" s="96">
        <f t="shared" si="315"/>
        <v>45758</v>
      </c>
      <c r="E856" s="94">
        <f ca="1">IF(D856&lt;$B$1,VLOOKUP(D856,[1]DI!$A$4:$B$15000,2,FALSE),0)</f>
        <v>0.14149999999999999</v>
      </c>
      <c r="F856" s="14">
        <f t="shared" ca="1" si="299"/>
        <v>1.00052531</v>
      </c>
      <c r="G856" s="14">
        <f ca="1">(TRUNC(PRODUCT($F$12:$F855),16))</f>
        <v>1.4676649489423701</v>
      </c>
      <c r="H856" s="14">
        <f t="shared" ca="1" si="300"/>
        <v>1.45467086403843</v>
      </c>
      <c r="I856" s="14">
        <f t="shared" ca="1" si="301"/>
        <v>1.0089326599999999</v>
      </c>
      <c r="J856" s="13">
        <f t="shared" si="314"/>
        <v>4.4499999999999998E-2</v>
      </c>
      <c r="K856" s="33">
        <f t="shared" si="302"/>
        <v>45736</v>
      </c>
      <c r="L856" s="2">
        <f t="shared" si="303"/>
        <v>17</v>
      </c>
      <c r="M856" s="17">
        <f t="shared" si="304"/>
        <v>17</v>
      </c>
      <c r="N856" s="12">
        <f t="shared" si="305"/>
        <v>1.0029414249999999</v>
      </c>
      <c r="O856" s="12">
        <f t="shared" ca="1" si="306"/>
        <v>1.0119003600000001</v>
      </c>
      <c r="P856" s="17">
        <f t="shared" si="307"/>
        <v>0</v>
      </c>
      <c r="Q856" s="14">
        <f t="shared" ca="1" si="308"/>
        <v>85686.876129600001</v>
      </c>
      <c r="R856" s="21">
        <f t="shared" si="312"/>
        <v>0</v>
      </c>
      <c r="S856" s="14">
        <f t="shared" si="309"/>
        <v>0</v>
      </c>
      <c r="T856" s="4" t="str">
        <f t="shared" si="310"/>
        <v>J=</v>
      </c>
      <c r="U856" s="33">
        <f t="shared" si="311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3"/>
        <v>45762</v>
      </c>
      <c r="B857" s="124">
        <f t="shared" ca="1" si="297"/>
        <v>7291133.9520706804</v>
      </c>
      <c r="C857" s="7">
        <f t="shared" si="298"/>
        <v>7200360</v>
      </c>
      <c r="D857" s="96">
        <f t="shared" si="315"/>
        <v>45761</v>
      </c>
      <c r="E857" s="94">
        <f ca="1">IF(D857&lt;$B$1,VLOOKUP(D857,[1]DI!$A$4:$B$15000,2,FALSE),0)</f>
        <v>0.14149999999999999</v>
      </c>
      <c r="F857" s="14">
        <f t="shared" ca="1" si="299"/>
        <v>1.00052531</v>
      </c>
      <c r="G857" s="14">
        <f ca="1">(TRUNC(PRODUCT($F$12:$F856),16))</f>
        <v>1.4684359280167001</v>
      </c>
      <c r="H857" s="14">
        <f t="shared" ca="1" si="300"/>
        <v>1.45467086403843</v>
      </c>
      <c r="I857" s="14">
        <f t="shared" ca="1" si="301"/>
        <v>1.00946267</v>
      </c>
      <c r="J857" s="13">
        <f t="shared" si="314"/>
        <v>4.4499999999999998E-2</v>
      </c>
      <c r="K857" s="33">
        <f t="shared" si="302"/>
        <v>45736</v>
      </c>
      <c r="L857" s="2">
        <f t="shared" si="303"/>
        <v>18</v>
      </c>
      <c r="M857" s="17">
        <f t="shared" si="304"/>
        <v>18</v>
      </c>
      <c r="N857" s="12">
        <f t="shared" si="305"/>
        <v>1.003114719</v>
      </c>
      <c r="O857" s="12">
        <f t="shared" ca="1" si="306"/>
        <v>1.012606863</v>
      </c>
      <c r="P857" s="17">
        <f t="shared" si="307"/>
        <v>0</v>
      </c>
      <c r="Q857" s="14">
        <f t="shared" ca="1" si="308"/>
        <v>90773.952070679996</v>
      </c>
      <c r="R857" s="21">
        <f t="shared" si="312"/>
        <v>0</v>
      </c>
      <c r="S857" s="14">
        <f t="shared" si="309"/>
        <v>0</v>
      </c>
      <c r="T857" s="4" t="str">
        <f t="shared" si="310"/>
        <v>J=</v>
      </c>
      <c r="U857" s="33">
        <f t="shared" si="311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3"/>
        <v>45763</v>
      </c>
      <c r="B858" s="124">
        <f t="shared" ca="1" si="297"/>
        <v>7296224.5201863497</v>
      </c>
      <c r="C858" s="7">
        <f t="shared" si="298"/>
        <v>7200360</v>
      </c>
      <c r="D858" s="96">
        <f t="shared" si="315"/>
        <v>45762</v>
      </c>
      <c r="E858" s="94">
        <f ca="1">IF(D858&lt;$B$1,VLOOKUP(D858,[1]DI!$A$4:$B$15000,2,FALSE),0)</f>
        <v>0.14149999999999999</v>
      </c>
      <c r="F858" s="14">
        <f t="shared" ca="1" si="299"/>
        <v>1.00052531</v>
      </c>
      <c r="G858" s="14">
        <f ca="1">(TRUNC(PRODUCT($F$12:$F857),16))</f>
        <v>1.4692073120940501</v>
      </c>
      <c r="H858" s="14">
        <f t="shared" ca="1" si="300"/>
        <v>1.45467086403843</v>
      </c>
      <c r="I858" s="14">
        <f t="shared" ca="1" si="301"/>
        <v>1.00999295</v>
      </c>
      <c r="J858" s="13">
        <f t="shared" si="314"/>
        <v>4.4499999999999998E-2</v>
      </c>
      <c r="K858" s="33">
        <f t="shared" si="302"/>
        <v>45736</v>
      </c>
      <c r="L858" s="2">
        <f t="shared" si="303"/>
        <v>19</v>
      </c>
      <c r="M858" s="17">
        <f t="shared" si="304"/>
        <v>19</v>
      </c>
      <c r="N858" s="12">
        <f t="shared" si="305"/>
        <v>1.003288044</v>
      </c>
      <c r="O858" s="12">
        <f t="shared" ca="1" si="306"/>
        <v>1.0133138509999999</v>
      </c>
      <c r="P858" s="17">
        <f t="shared" si="307"/>
        <v>0</v>
      </c>
      <c r="Q858" s="14">
        <f t="shared" ca="1" si="308"/>
        <v>95864.520186349997</v>
      </c>
      <c r="R858" s="21">
        <f t="shared" si="312"/>
        <v>0</v>
      </c>
      <c r="S858" s="14">
        <f t="shared" si="309"/>
        <v>0</v>
      </c>
      <c r="T858" s="4" t="str">
        <f t="shared" si="310"/>
        <v>J=</v>
      </c>
      <c r="U858" s="33">
        <f t="shared" si="311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3"/>
        <v>45764</v>
      </c>
      <c r="B859" s="124">
        <f t="shared" ca="1" si="297"/>
        <v>7301318.65248024</v>
      </c>
      <c r="C859" s="7">
        <f t="shared" si="298"/>
        <v>7200360</v>
      </c>
      <c r="D859" s="96">
        <f t="shared" si="315"/>
        <v>45763</v>
      </c>
      <c r="E859" s="94">
        <f ca="1">IF(D859&lt;$B$1,VLOOKUP(D859,[1]DI!$A$4:$B$15000,2,FALSE),0)</f>
        <v>0.14149999999999999</v>
      </c>
      <c r="F859" s="14">
        <f t="shared" ca="1" si="299"/>
        <v>1.00052531</v>
      </c>
      <c r="G859" s="14">
        <f ca="1">(TRUNC(PRODUCT($F$12:$F858),16))</f>
        <v>1.4699791013871599</v>
      </c>
      <c r="H859" s="14">
        <f t="shared" ca="1" si="300"/>
        <v>1.45467086403843</v>
      </c>
      <c r="I859" s="14">
        <f t="shared" ca="1" si="301"/>
        <v>1.0105235100000001</v>
      </c>
      <c r="J859" s="13">
        <f t="shared" si="314"/>
        <v>4.4499999999999998E-2</v>
      </c>
      <c r="K859" s="33">
        <f t="shared" si="302"/>
        <v>45736</v>
      </c>
      <c r="L859" s="2">
        <f t="shared" si="303"/>
        <v>20</v>
      </c>
      <c r="M859" s="17">
        <f t="shared" si="304"/>
        <v>20</v>
      </c>
      <c r="N859" s="12">
        <f t="shared" si="305"/>
        <v>1.003461398</v>
      </c>
      <c r="O859" s="12">
        <f t="shared" ca="1" si="306"/>
        <v>1.0140213339999999</v>
      </c>
      <c r="P859" s="17">
        <f t="shared" si="307"/>
        <v>0</v>
      </c>
      <c r="Q859" s="14">
        <f t="shared" ca="1" si="308"/>
        <v>100958.65248023999</v>
      </c>
      <c r="R859" s="21">
        <f t="shared" si="312"/>
        <v>0</v>
      </c>
      <c r="S859" s="14">
        <f t="shared" si="309"/>
        <v>0</v>
      </c>
      <c r="T859" s="4" t="str">
        <f t="shared" si="310"/>
        <v>J=</v>
      </c>
      <c r="U859" s="33">
        <f t="shared" si="311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3"/>
        <v>45769</v>
      </c>
      <c r="B860" s="124">
        <f t="shared" ca="1" si="297"/>
        <v>7306416.2769487202</v>
      </c>
      <c r="C860" s="7">
        <f t="shared" si="298"/>
        <v>7200360</v>
      </c>
      <c r="D860" s="96">
        <f t="shared" si="315"/>
        <v>45764</v>
      </c>
      <c r="E860" s="94">
        <f ca="1">IF(D860&lt;$B$1,VLOOKUP(D860,[1]DI!$A$4:$B$15000,2,FALSE),0)</f>
        <v>0.14149999999999999</v>
      </c>
      <c r="F860" s="14">
        <f t="shared" ca="1" si="299"/>
        <v>1.00052531</v>
      </c>
      <c r="G860" s="14">
        <f ca="1">(TRUNC(PRODUCT($F$12:$F859),16))</f>
        <v>1.47075129610891</v>
      </c>
      <c r="H860" s="14">
        <f t="shared" ca="1" si="300"/>
        <v>1.45467086403843</v>
      </c>
      <c r="I860" s="14">
        <f t="shared" ca="1" si="301"/>
        <v>1.0110543400000001</v>
      </c>
      <c r="J860" s="13">
        <f t="shared" si="314"/>
        <v>4.4499999999999998E-2</v>
      </c>
      <c r="K860" s="33">
        <f t="shared" si="302"/>
        <v>45736</v>
      </c>
      <c r="L860" s="2">
        <f t="shared" si="303"/>
        <v>21</v>
      </c>
      <c r="M860" s="17">
        <f t="shared" si="304"/>
        <v>21</v>
      </c>
      <c r="N860" s="12">
        <f t="shared" si="305"/>
        <v>1.003634782</v>
      </c>
      <c r="O860" s="12">
        <f t="shared" ca="1" si="306"/>
        <v>1.0147293020000001</v>
      </c>
      <c r="P860" s="17">
        <f t="shared" si="307"/>
        <v>41</v>
      </c>
      <c r="Q860" s="14">
        <f t="shared" ca="1" si="308"/>
        <v>106056.27694872</v>
      </c>
      <c r="R860" s="21">
        <f t="shared" si="312"/>
        <v>0</v>
      </c>
      <c r="S860" s="14">
        <f t="shared" si="309"/>
        <v>0</v>
      </c>
      <c r="T860" s="4" t="str">
        <f t="shared" si="310"/>
        <v>J=</v>
      </c>
      <c r="U860" s="33">
        <f t="shared" si="311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3"/>
        <v>45770</v>
      </c>
      <c r="B861" s="124">
        <f t="shared" ca="1" si="297"/>
        <v>7205387.1977473199</v>
      </c>
      <c r="C861" s="7">
        <f t="shared" si="298"/>
        <v>7200360</v>
      </c>
      <c r="D861" s="96">
        <f t="shared" si="315"/>
        <v>45769</v>
      </c>
      <c r="E861" s="94">
        <f ca="1">IF(D861&lt;$B$1,VLOOKUP(D861,[1]DI!$A$4:$B$15000,2,FALSE),0)</f>
        <v>0.14149999999999999</v>
      </c>
      <c r="F861" s="14">
        <f t="shared" ca="1" si="299"/>
        <v>1.00052531</v>
      </c>
      <c r="G861" s="14">
        <f ca="1">(TRUNC(PRODUCT($F$12:$F860),16))</f>
        <v>1.4715238964722701</v>
      </c>
      <c r="H861" s="14">
        <f t="shared" ca="1" si="300"/>
        <v>1.47075129610891</v>
      </c>
      <c r="I861" s="14">
        <f t="shared" ca="1" si="301"/>
        <v>1.00052531</v>
      </c>
      <c r="J861" s="13">
        <f t="shared" si="314"/>
        <v>4.4499999999999998E-2</v>
      </c>
      <c r="K861" s="33">
        <f t="shared" si="302"/>
        <v>45769</v>
      </c>
      <c r="L861" s="2">
        <f t="shared" si="303"/>
        <v>1</v>
      </c>
      <c r="M861" s="17">
        <f t="shared" si="304"/>
        <v>1</v>
      </c>
      <c r="N861" s="12">
        <f t="shared" si="305"/>
        <v>1.000172786</v>
      </c>
      <c r="O861" s="12">
        <f t="shared" ca="1" si="306"/>
        <v>1.000698187</v>
      </c>
      <c r="P861" s="17">
        <f t="shared" si="307"/>
        <v>0</v>
      </c>
      <c r="Q861" s="14">
        <f t="shared" ca="1" si="308"/>
        <v>5027.1977473200004</v>
      </c>
      <c r="R861" s="21">
        <f t="shared" si="312"/>
        <v>0</v>
      </c>
      <c r="S861" s="14">
        <f t="shared" si="309"/>
        <v>0</v>
      </c>
      <c r="T861" s="4" t="str">
        <f t="shared" si="310"/>
        <v>J=</v>
      </c>
      <c r="U861" s="33">
        <f t="shared" si="311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3"/>
        <v>45771</v>
      </c>
      <c r="B862" s="124">
        <f t="shared" ca="1" si="297"/>
        <v>7210417.9308714001</v>
      </c>
      <c r="C862" s="7">
        <f t="shared" si="298"/>
        <v>7200360</v>
      </c>
      <c r="D862" s="96">
        <f t="shared" si="315"/>
        <v>45770</v>
      </c>
      <c r="E862" s="94">
        <f ca="1">IF(D862&lt;$B$1,VLOOKUP(D862,[1]DI!$A$4:$B$15000,2,FALSE),0)</f>
        <v>0.14149999999999999</v>
      </c>
      <c r="F862" s="14">
        <f t="shared" ca="1" si="299"/>
        <v>1.00052531</v>
      </c>
      <c r="G862" s="14">
        <f ca="1">(TRUNC(PRODUCT($F$12:$F861),16))</f>
        <v>1.4722969026903301</v>
      </c>
      <c r="H862" s="14">
        <f t="shared" ca="1" si="300"/>
        <v>1.47075129610891</v>
      </c>
      <c r="I862" s="14">
        <f t="shared" ca="1" si="301"/>
        <v>1.0010509000000001</v>
      </c>
      <c r="J862" s="13">
        <f t="shared" si="314"/>
        <v>4.4499999999999998E-2</v>
      </c>
      <c r="K862" s="33">
        <f t="shared" si="302"/>
        <v>45769</v>
      </c>
      <c r="L862" s="2">
        <f t="shared" si="303"/>
        <v>2</v>
      </c>
      <c r="M862" s="17">
        <f t="shared" si="304"/>
        <v>2</v>
      </c>
      <c r="N862" s="12">
        <f t="shared" si="305"/>
        <v>1.0003456019999999</v>
      </c>
      <c r="O862" s="12">
        <f t="shared" ca="1" si="306"/>
        <v>1.001396865</v>
      </c>
      <c r="P862" s="17">
        <f t="shared" si="307"/>
        <v>0</v>
      </c>
      <c r="Q862" s="14">
        <f t="shared" ca="1" si="308"/>
        <v>10057.9308714</v>
      </c>
      <c r="R862" s="21">
        <f t="shared" si="312"/>
        <v>0</v>
      </c>
      <c r="S862" s="14">
        <f t="shared" si="309"/>
        <v>0</v>
      </c>
      <c r="T862" s="4" t="str">
        <f t="shared" si="310"/>
        <v>J=</v>
      </c>
      <c r="U862" s="33">
        <f t="shared" si="311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3"/>
        <v>45772</v>
      </c>
      <c r="B863" s="124">
        <f t="shared" ca="1" si="297"/>
        <v>7215452.1273686402</v>
      </c>
      <c r="C863" s="7">
        <f t="shared" si="298"/>
        <v>7200360</v>
      </c>
      <c r="D863" s="96">
        <f t="shared" si="315"/>
        <v>45771</v>
      </c>
      <c r="E863" s="94">
        <f ca="1">IF(D863&lt;$B$1,VLOOKUP(D863,[1]DI!$A$4:$B$15000,2,FALSE),0)</f>
        <v>0.14149999999999999</v>
      </c>
      <c r="F863" s="14">
        <f t="shared" ca="1" si="299"/>
        <v>1.00052531</v>
      </c>
      <c r="G863" s="14">
        <f ca="1">(TRUNC(PRODUCT($F$12:$F862),16))</f>
        <v>1.47307031497628</v>
      </c>
      <c r="H863" s="14">
        <f t="shared" ca="1" si="300"/>
        <v>1.47075129610891</v>
      </c>
      <c r="I863" s="14">
        <f t="shared" ca="1" si="301"/>
        <v>1.0015767600000001</v>
      </c>
      <c r="J863" s="13">
        <f t="shared" si="314"/>
        <v>4.4499999999999998E-2</v>
      </c>
      <c r="K863" s="33">
        <f t="shared" si="302"/>
        <v>45769</v>
      </c>
      <c r="L863" s="2">
        <f t="shared" si="303"/>
        <v>3</v>
      </c>
      <c r="M863" s="17">
        <f t="shared" si="304"/>
        <v>3</v>
      </c>
      <c r="N863" s="12">
        <f t="shared" si="305"/>
        <v>1.0005184469999999</v>
      </c>
      <c r="O863" s="12">
        <f t="shared" ca="1" si="306"/>
        <v>1.0020960240000001</v>
      </c>
      <c r="P863" s="17">
        <f t="shared" si="307"/>
        <v>0</v>
      </c>
      <c r="Q863" s="14">
        <f t="shared" ca="1" si="308"/>
        <v>15092.12736864</v>
      </c>
      <c r="R863" s="21">
        <f t="shared" si="312"/>
        <v>0</v>
      </c>
      <c r="S863" s="14">
        <f t="shared" si="309"/>
        <v>0</v>
      </c>
      <c r="T863" s="4" t="str">
        <f t="shared" si="310"/>
        <v>J=</v>
      </c>
      <c r="U863" s="33">
        <f t="shared" si="311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3"/>
        <v>45775</v>
      </c>
      <c r="B864" s="124">
        <f t="shared" ca="1" si="297"/>
        <v>7220489.8808437102</v>
      </c>
      <c r="C864" s="7">
        <f t="shared" si="298"/>
        <v>7200360</v>
      </c>
      <c r="D864" s="96">
        <f t="shared" si="315"/>
        <v>45772</v>
      </c>
      <c r="E864" s="94">
        <f ca="1">IF(D864&lt;$B$1,VLOOKUP(D864,[1]DI!$A$4:$B$15000,2,FALSE),0)</f>
        <v>0.14149999999999999</v>
      </c>
      <c r="F864" s="14">
        <f t="shared" ca="1" si="299"/>
        <v>1.00052531</v>
      </c>
      <c r="G864" s="14">
        <f ca="1">(TRUNC(PRODUCT($F$12:$F863),16))</f>
        <v>1.47384413354344</v>
      </c>
      <c r="H864" s="14">
        <f t="shared" ca="1" si="300"/>
        <v>1.47075129610891</v>
      </c>
      <c r="I864" s="14">
        <f t="shared" ca="1" si="301"/>
        <v>1.0021028999999999</v>
      </c>
      <c r="J864" s="13">
        <f t="shared" si="314"/>
        <v>4.4499999999999998E-2</v>
      </c>
      <c r="K864" s="33">
        <f t="shared" si="302"/>
        <v>45769</v>
      </c>
      <c r="L864" s="2">
        <f t="shared" si="303"/>
        <v>4</v>
      </c>
      <c r="M864" s="17">
        <f t="shared" si="304"/>
        <v>4</v>
      </c>
      <c r="N864" s="12">
        <f t="shared" si="305"/>
        <v>1.0006913230000001</v>
      </c>
      <c r="O864" s="12">
        <f t="shared" ca="1" si="306"/>
        <v>1.0027956769999999</v>
      </c>
      <c r="P864" s="17">
        <f t="shared" si="307"/>
        <v>0</v>
      </c>
      <c r="Q864" s="14">
        <f t="shared" ca="1" si="308"/>
        <v>20129.880843710001</v>
      </c>
      <c r="R864" s="21">
        <f t="shared" si="312"/>
        <v>0</v>
      </c>
      <c r="S864" s="14">
        <f t="shared" si="309"/>
        <v>0</v>
      </c>
      <c r="T864" s="4" t="str">
        <f t="shared" si="310"/>
        <v>J=</v>
      </c>
      <c r="U864" s="33">
        <f t="shared" si="311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3"/>
        <v>45776</v>
      </c>
      <c r="B865" s="124">
        <f t="shared" ca="1" si="297"/>
        <v>7225531.0904915901</v>
      </c>
      <c r="C865" s="7">
        <f t="shared" si="298"/>
        <v>7200360</v>
      </c>
      <c r="D865" s="96">
        <f t="shared" si="315"/>
        <v>45775</v>
      </c>
      <c r="E865" s="94">
        <f ca="1">IF(D865&lt;$B$1,VLOOKUP(D865,[1]DI!$A$4:$B$15000,2,FALSE),0)</f>
        <v>0.14149999999999999</v>
      </c>
      <c r="F865" s="14">
        <f t="shared" ca="1" si="299"/>
        <v>1.00052531</v>
      </c>
      <c r="G865" s="14">
        <f ca="1">(TRUNC(PRODUCT($F$12:$F864),16))</f>
        <v>1.4746183586052299</v>
      </c>
      <c r="H865" s="14">
        <f t="shared" ca="1" si="300"/>
        <v>1.47075129610891</v>
      </c>
      <c r="I865" s="14">
        <f t="shared" ca="1" si="301"/>
        <v>1.0026293100000001</v>
      </c>
      <c r="J865" s="13">
        <f t="shared" si="314"/>
        <v>4.4499999999999998E-2</v>
      </c>
      <c r="K865" s="33">
        <f t="shared" si="302"/>
        <v>45769</v>
      </c>
      <c r="L865" s="2">
        <f t="shared" si="303"/>
        <v>5</v>
      </c>
      <c r="M865" s="17">
        <f t="shared" si="304"/>
        <v>5</v>
      </c>
      <c r="N865" s="12">
        <f t="shared" si="305"/>
        <v>1.000864228</v>
      </c>
      <c r="O865" s="12">
        <f t="shared" ca="1" si="306"/>
        <v>1.00349581</v>
      </c>
      <c r="P865" s="17">
        <f t="shared" si="307"/>
        <v>0</v>
      </c>
      <c r="Q865" s="14">
        <f t="shared" ca="1" si="308"/>
        <v>25171.090491589999</v>
      </c>
      <c r="R865" s="21">
        <f t="shared" si="312"/>
        <v>0</v>
      </c>
      <c r="S865" s="14">
        <f t="shared" si="309"/>
        <v>0</v>
      </c>
      <c r="T865" s="4" t="str">
        <f t="shared" si="310"/>
        <v>J=</v>
      </c>
      <c r="U865" s="33">
        <f t="shared" si="311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3"/>
        <v>45777</v>
      </c>
      <c r="B866" s="124">
        <f t="shared" ca="1" si="297"/>
        <v>7230575.8571173204</v>
      </c>
      <c r="C866" s="7">
        <f t="shared" si="298"/>
        <v>7200360</v>
      </c>
      <c r="D866" s="96">
        <f t="shared" si="315"/>
        <v>45776</v>
      </c>
      <c r="E866" s="94">
        <f ca="1">IF(D866&lt;$B$1,VLOOKUP(D866,[1]DI!$A$4:$B$15000,2,FALSE),0)</f>
        <v>0.14149999999999999</v>
      </c>
      <c r="F866" s="14">
        <f t="shared" ca="1" si="299"/>
        <v>1.00052531</v>
      </c>
      <c r="G866" s="14">
        <f ca="1">(TRUNC(PRODUCT($F$12:$F865),16))</f>
        <v>1.4753929903751899</v>
      </c>
      <c r="H866" s="14">
        <f t="shared" ca="1" si="300"/>
        <v>1.47075129610891</v>
      </c>
      <c r="I866" s="14">
        <f t="shared" ca="1" si="301"/>
        <v>1.0031559999999999</v>
      </c>
      <c r="J866" s="13">
        <f t="shared" si="314"/>
        <v>4.4499999999999998E-2</v>
      </c>
      <c r="K866" s="33">
        <f t="shared" si="302"/>
        <v>45769</v>
      </c>
      <c r="L866" s="2">
        <f t="shared" si="303"/>
        <v>6</v>
      </c>
      <c r="M866" s="17">
        <f t="shared" si="304"/>
        <v>6</v>
      </c>
      <c r="N866" s="12">
        <f t="shared" si="305"/>
        <v>1.001037164</v>
      </c>
      <c r="O866" s="12">
        <f t="shared" ca="1" si="306"/>
        <v>1.0041964370000001</v>
      </c>
      <c r="P866" s="17">
        <f t="shared" si="307"/>
        <v>0</v>
      </c>
      <c r="Q866" s="14">
        <f t="shared" ca="1" si="308"/>
        <v>30215.85711732</v>
      </c>
      <c r="R866" s="21">
        <f t="shared" si="312"/>
        <v>0</v>
      </c>
      <c r="S866" s="14">
        <f t="shared" si="309"/>
        <v>0</v>
      </c>
      <c r="T866" s="4" t="str">
        <f t="shared" si="310"/>
        <v>J=</v>
      </c>
      <c r="U866" s="33">
        <f t="shared" si="311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3"/>
        <v>45779</v>
      </c>
      <c r="B867" s="124">
        <f t="shared" ca="1" si="297"/>
        <v>7235624.1663201498</v>
      </c>
      <c r="C867" s="7">
        <f t="shared" si="298"/>
        <v>7200360</v>
      </c>
      <c r="D867" s="96">
        <f t="shared" si="315"/>
        <v>45777</v>
      </c>
      <c r="E867" s="94">
        <f ca="1">IF(D867&lt;$B$1,VLOOKUP(D867,[1]DI!$A$4:$B$15000,2,FALSE),0)</f>
        <v>0.14149999999999999</v>
      </c>
      <c r="F867" s="14">
        <f t="shared" ca="1" si="299"/>
        <v>1.00052531</v>
      </c>
      <c r="G867" s="14">
        <f ca="1">(TRUNC(PRODUCT($F$12:$F866),16))</f>
        <v>1.4761680290669601</v>
      </c>
      <c r="H867" s="14">
        <f t="shared" ca="1" si="300"/>
        <v>1.47075129610891</v>
      </c>
      <c r="I867" s="14">
        <f t="shared" ca="1" si="301"/>
        <v>1.0036829700000001</v>
      </c>
      <c r="J867" s="13">
        <f t="shared" si="314"/>
        <v>4.4499999999999998E-2</v>
      </c>
      <c r="K867" s="33">
        <f t="shared" si="302"/>
        <v>45769</v>
      </c>
      <c r="L867" s="2">
        <f t="shared" si="303"/>
        <v>7</v>
      </c>
      <c r="M867" s="17">
        <f t="shared" si="304"/>
        <v>7</v>
      </c>
      <c r="N867" s="12">
        <f t="shared" si="305"/>
        <v>1.0012101289999999</v>
      </c>
      <c r="O867" s="12">
        <f t="shared" ca="1" si="306"/>
        <v>1.004897556</v>
      </c>
      <c r="P867" s="17">
        <f t="shared" si="307"/>
        <v>0</v>
      </c>
      <c r="Q867" s="14">
        <f t="shared" ca="1" si="308"/>
        <v>35264.166320149998</v>
      </c>
      <c r="R867" s="21">
        <f t="shared" si="312"/>
        <v>0</v>
      </c>
      <c r="S867" s="14">
        <f t="shared" si="309"/>
        <v>0</v>
      </c>
      <c r="T867" s="4" t="str">
        <f t="shared" si="310"/>
        <v>J=</v>
      </c>
      <c r="U867" s="33">
        <f t="shared" si="311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3"/>
        <v>45782</v>
      </c>
      <c r="B868" s="124">
        <f t="shared" ca="1" si="297"/>
        <v>7240675.9460965199</v>
      </c>
      <c r="C868" s="7">
        <f t="shared" si="298"/>
        <v>7200360</v>
      </c>
      <c r="D868" s="96">
        <f t="shared" si="315"/>
        <v>45779</v>
      </c>
      <c r="E868" s="94">
        <f ca="1">IF(D868&lt;$B$1,VLOOKUP(D868,[1]DI!$A$4:$B$15000,2,FALSE),0)</f>
        <v>0.14149999999999999</v>
      </c>
      <c r="F868" s="14">
        <f t="shared" ca="1" si="299"/>
        <v>1.00052531</v>
      </c>
      <c r="G868" s="14">
        <f ca="1">(TRUNC(PRODUCT($F$12:$F867),16))</f>
        <v>1.47694347489431</v>
      </c>
      <c r="H868" s="14">
        <f t="shared" ca="1" si="300"/>
        <v>1.47075129610891</v>
      </c>
      <c r="I868" s="14">
        <f t="shared" ca="1" si="301"/>
        <v>1.0042102100000001</v>
      </c>
      <c r="J868" s="13">
        <f t="shared" si="314"/>
        <v>4.4499999999999998E-2</v>
      </c>
      <c r="K868" s="33">
        <f t="shared" si="302"/>
        <v>45769</v>
      </c>
      <c r="L868" s="2">
        <f t="shared" si="303"/>
        <v>8</v>
      </c>
      <c r="M868" s="17">
        <f t="shared" si="304"/>
        <v>8</v>
      </c>
      <c r="N868" s="12">
        <f t="shared" si="305"/>
        <v>1.001383124</v>
      </c>
      <c r="O868" s="12">
        <f t="shared" ca="1" si="306"/>
        <v>1.005599157</v>
      </c>
      <c r="P868" s="17">
        <f t="shared" si="307"/>
        <v>0</v>
      </c>
      <c r="Q868" s="14">
        <f t="shared" ca="1" si="308"/>
        <v>40315.946096519998</v>
      </c>
      <c r="R868" s="21">
        <f t="shared" si="312"/>
        <v>0</v>
      </c>
      <c r="S868" s="14">
        <f t="shared" si="309"/>
        <v>0</v>
      </c>
      <c r="T868" s="4" t="str">
        <f t="shared" si="310"/>
        <v>J=</v>
      </c>
      <c r="U868" s="33">
        <f t="shared" si="311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3"/>
        <v>45783</v>
      </c>
      <c r="B869" s="124">
        <f t="shared" ca="1" si="297"/>
        <v>7245731.3548543202</v>
      </c>
      <c r="C869" s="7">
        <f t="shared" si="298"/>
        <v>7200360</v>
      </c>
      <c r="D869" s="96">
        <f t="shared" si="315"/>
        <v>45782</v>
      </c>
      <c r="E869" s="94">
        <f ca="1">IF(D869&lt;$B$1,VLOOKUP(D869,[1]DI!$A$4:$B$15000,2,FALSE),0)</f>
        <v>0.14149999999999999</v>
      </c>
      <c r="F869" s="14">
        <f t="shared" ca="1" si="299"/>
        <v>1.00052531</v>
      </c>
      <c r="G869" s="14">
        <f ca="1">(TRUNC(PRODUCT($F$12:$F868),16))</f>
        <v>1.4777193280711101</v>
      </c>
      <c r="H869" s="14">
        <f t="shared" ca="1" si="300"/>
        <v>1.47075129610891</v>
      </c>
      <c r="I869" s="14">
        <f t="shared" ca="1" si="301"/>
        <v>1.0047377399999999</v>
      </c>
      <c r="J869" s="13">
        <f t="shared" si="314"/>
        <v>4.4499999999999998E-2</v>
      </c>
      <c r="K869" s="33">
        <f t="shared" si="302"/>
        <v>45769</v>
      </c>
      <c r="L869" s="2">
        <f t="shared" si="303"/>
        <v>9</v>
      </c>
      <c r="M869" s="17">
        <f t="shared" si="304"/>
        <v>9</v>
      </c>
      <c r="N869" s="12">
        <f t="shared" si="305"/>
        <v>1.001556149</v>
      </c>
      <c r="O869" s="12">
        <f t="shared" ca="1" si="306"/>
        <v>1.006301262</v>
      </c>
      <c r="P869" s="17">
        <f t="shared" si="307"/>
        <v>0</v>
      </c>
      <c r="Q869" s="14">
        <f t="shared" ca="1" si="308"/>
        <v>45371.354854320001</v>
      </c>
      <c r="R869" s="21">
        <f t="shared" si="312"/>
        <v>0</v>
      </c>
      <c r="S869" s="14">
        <f t="shared" si="309"/>
        <v>0</v>
      </c>
      <c r="T869" s="4" t="str">
        <f t="shared" si="310"/>
        <v>J=</v>
      </c>
      <c r="U869" s="33">
        <f t="shared" si="311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3"/>
        <v>45784</v>
      </c>
      <c r="B870" s="124">
        <f t="shared" ca="1" si="297"/>
        <v>7250790.2341856305</v>
      </c>
      <c r="C870" s="7">
        <f t="shared" si="298"/>
        <v>7200360</v>
      </c>
      <c r="D870" s="96">
        <f t="shared" si="315"/>
        <v>45783</v>
      </c>
      <c r="E870" s="94">
        <f ca="1">IF(D870&lt;$B$1,VLOOKUP(D870,[1]DI!$A$4:$B$15000,2,FALSE),0)</f>
        <v>0.14149999999999999</v>
      </c>
      <c r="F870" s="14">
        <f t="shared" ca="1" si="299"/>
        <v>1.00052531</v>
      </c>
      <c r="G870" s="14">
        <f ca="1">(TRUNC(PRODUCT($F$12:$F869),16))</f>
        <v>1.47849558881134</v>
      </c>
      <c r="H870" s="14">
        <f t="shared" ca="1" si="300"/>
        <v>1.47075129610891</v>
      </c>
      <c r="I870" s="14">
        <f t="shared" ca="1" si="301"/>
        <v>1.0052655399999999</v>
      </c>
      <c r="J870" s="13">
        <f t="shared" si="314"/>
        <v>4.4499999999999998E-2</v>
      </c>
      <c r="K870" s="33">
        <f t="shared" si="302"/>
        <v>45769</v>
      </c>
      <c r="L870" s="2">
        <f t="shared" si="303"/>
        <v>10</v>
      </c>
      <c r="M870" s="17">
        <f t="shared" si="304"/>
        <v>10</v>
      </c>
      <c r="N870" s="12">
        <f t="shared" si="305"/>
        <v>1.0017292040000001</v>
      </c>
      <c r="O870" s="12">
        <f t="shared" ca="1" si="306"/>
        <v>1.007003849</v>
      </c>
      <c r="P870" s="17">
        <f t="shared" si="307"/>
        <v>0</v>
      </c>
      <c r="Q870" s="14">
        <f t="shared" ca="1" si="308"/>
        <v>50430.234185629997</v>
      </c>
      <c r="R870" s="21">
        <f t="shared" si="312"/>
        <v>0</v>
      </c>
      <c r="S870" s="14">
        <f t="shared" si="309"/>
        <v>0</v>
      </c>
      <c r="T870" s="4" t="str">
        <f t="shared" si="310"/>
        <v>J=</v>
      </c>
      <c r="U870" s="33">
        <f t="shared" si="311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3"/>
        <v>45785</v>
      </c>
      <c r="B871" s="124">
        <f t="shared" ca="1" si="297"/>
        <v>7255852.5912908399</v>
      </c>
      <c r="C871" s="7">
        <f t="shared" si="298"/>
        <v>7200360</v>
      </c>
      <c r="D871" s="96">
        <f t="shared" si="315"/>
        <v>45784</v>
      </c>
      <c r="E871" s="94">
        <f ca="1">IF(D871&lt;$B$1,VLOOKUP(D871,[1]DI!$A$4:$B$15000,2,FALSE),0)</f>
        <v>0.14149999999999999</v>
      </c>
      <c r="F871" s="14">
        <f t="shared" ca="1" si="299"/>
        <v>1.00052531</v>
      </c>
      <c r="G871" s="14">
        <f ca="1">(TRUNC(PRODUCT($F$12:$F870),16))</f>
        <v>1.4792722573290999</v>
      </c>
      <c r="H871" s="14">
        <f t="shared" ca="1" si="300"/>
        <v>1.47075129610891</v>
      </c>
      <c r="I871" s="14">
        <f t="shared" ca="1" si="301"/>
        <v>1.00579361</v>
      </c>
      <c r="J871" s="13">
        <f t="shared" si="314"/>
        <v>4.4499999999999998E-2</v>
      </c>
      <c r="K871" s="33">
        <f t="shared" si="302"/>
        <v>45769</v>
      </c>
      <c r="L871" s="2">
        <f t="shared" si="303"/>
        <v>11</v>
      </c>
      <c r="M871" s="17">
        <f t="shared" si="304"/>
        <v>11</v>
      </c>
      <c r="N871" s="12">
        <f t="shared" si="305"/>
        <v>1.0019022879999999</v>
      </c>
      <c r="O871" s="12">
        <f t="shared" ca="1" si="306"/>
        <v>1.0077069190000001</v>
      </c>
      <c r="P871" s="17">
        <f t="shared" si="307"/>
        <v>0</v>
      </c>
      <c r="Q871" s="14">
        <f t="shared" ca="1" si="308"/>
        <v>55492.591290839999</v>
      </c>
      <c r="R871" s="21">
        <f t="shared" si="312"/>
        <v>0</v>
      </c>
      <c r="S871" s="14">
        <f t="shared" si="309"/>
        <v>0</v>
      </c>
      <c r="T871" s="4" t="str">
        <f t="shared" si="310"/>
        <v>J=</v>
      </c>
      <c r="U871" s="33">
        <f t="shared" si="311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3"/>
        <v>45786</v>
      </c>
      <c r="B872" s="124">
        <f t="shared" ca="1" si="297"/>
        <v>7260918.5125742396</v>
      </c>
      <c r="C872" s="7">
        <f t="shared" si="298"/>
        <v>7200360</v>
      </c>
      <c r="D872" s="96">
        <f t="shared" si="315"/>
        <v>45785</v>
      </c>
      <c r="E872" s="94">
        <f ca="1">IF(D872&lt;$B$1,VLOOKUP(D872,[1]DI!$A$4:$B$15000,2,FALSE),0)</f>
        <v>0.14649999999999999</v>
      </c>
      <c r="F872" s="14">
        <f t="shared" ca="1" si="299"/>
        <v>1.00054266</v>
      </c>
      <c r="G872" s="14">
        <f ca="1">(TRUNC(PRODUCT($F$12:$F871),16))</f>
        <v>1.4800493338385901</v>
      </c>
      <c r="H872" s="14">
        <f t="shared" ca="1" si="300"/>
        <v>1.47075129610891</v>
      </c>
      <c r="I872" s="14">
        <f t="shared" ca="1" si="301"/>
        <v>1.00632196</v>
      </c>
      <c r="J872" s="13">
        <f t="shared" si="314"/>
        <v>4.4499999999999998E-2</v>
      </c>
      <c r="K872" s="33">
        <f t="shared" si="302"/>
        <v>45769</v>
      </c>
      <c r="L872" s="2">
        <f t="shared" si="303"/>
        <v>12</v>
      </c>
      <c r="M872" s="17">
        <f t="shared" si="304"/>
        <v>12</v>
      </c>
      <c r="N872" s="12">
        <f t="shared" si="305"/>
        <v>1.0020754030000001</v>
      </c>
      <c r="O872" s="12">
        <f t="shared" ca="1" si="306"/>
        <v>1.0084104840000001</v>
      </c>
      <c r="P872" s="17">
        <f t="shared" si="307"/>
        <v>0</v>
      </c>
      <c r="Q872" s="14">
        <f t="shared" ca="1" si="308"/>
        <v>60558.512574239998</v>
      </c>
      <c r="R872" s="21">
        <f t="shared" si="312"/>
        <v>0</v>
      </c>
      <c r="S872" s="14">
        <f t="shared" si="309"/>
        <v>0</v>
      </c>
      <c r="T872" s="4" t="str">
        <f t="shared" si="310"/>
        <v>J=</v>
      </c>
      <c r="U872" s="33">
        <f t="shared" si="311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3"/>
        <v>45789</v>
      </c>
      <c r="B873" s="124">
        <f t="shared" ca="1" si="297"/>
        <v>7266114.0547383502</v>
      </c>
      <c r="C873" s="7">
        <f t="shared" si="298"/>
        <v>7200360</v>
      </c>
      <c r="D873" s="96">
        <f t="shared" si="315"/>
        <v>45786</v>
      </c>
      <c r="E873" s="94">
        <f ca="1">IF(D873&lt;$B$1,VLOOKUP(D873,[1]DI!$A$4:$B$15000,2,FALSE),0)</f>
        <v>0.14649999999999999</v>
      </c>
      <c r="F873" s="14">
        <f t="shared" ca="1" si="299"/>
        <v>1.00054266</v>
      </c>
      <c r="G873" s="14">
        <f ca="1">(TRUNC(PRODUCT($F$12:$F872),16))</f>
        <v>1.4808524974101001</v>
      </c>
      <c r="H873" s="14">
        <f t="shared" ca="1" si="300"/>
        <v>1.47075129610891</v>
      </c>
      <c r="I873" s="14">
        <f t="shared" ca="1" si="301"/>
        <v>1.00686806</v>
      </c>
      <c r="J873" s="13">
        <f t="shared" si="314"/>
        <v>4.4499999999999998E-2</v>
      </c>
      <c r="K873" s="33">
        <f t="shared" si="302"/>
        <v>45769</v>
      </c>
      <c r="L873" s="2">
        <f t="shared" si="303"/>
        <v>13</v>
      </c>
      <c r="M873" s="17">
        <f t="shared" si="304"/>
        <v>13</v>
      </c>
      <c r="N873" s="12">
        <f t="shared" si="305"/>
        <v>1.0022485480000001</v>
      </c>
      <c r="O873" s="12">
        <f t="shared" ca="1" si="306"/>
        <v>1.0091320509999999</v>
      </c>
      <c r="P873" s="17">
        <f t="shared" si="307"/>
        <v>0</v>
      </c>
      <c r="Q873" s="14">
        <f t="shared" ca="1" si="308"/>
        <v>65754.054738349994</v>
      </c>
      <c r="R873" s="21">
        <f t="shared" si="312"/>
        <v>0</v>
      </c>
      <c r="S873" s="14">
        <f t="shared" si="309"/>
        <v>0</v>
      </c>
      <c r="T873" s="4" t="str">
        <f t="shared" si="310"/>
        <v>J=</v>
      </c>
      <c r="U873" s="33">
        <f t="shared" si="311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3"/>
        <v>45790</v>
      </c>
      <c r="B874" s="124" t="str">
        <f t="shared" ca="1" si="297"/>
        <v>n.d</v>
      </c>
      <c r="C874" s="7">
        <f t="shared" si="298"/>
        <v>7200360</v>
      </c>
      <c r="D874" s="96">
        <f t="shared" si="315"/>
        <v>45789</v>
      </c>
      <c r="E874" s="94">
        <f ca="1">IF(D874&lt;$B$1,VLOOKUP(D874,[1]DI!$A$4:$B$15000,2,FALSE),0)</f>
        <v>0</v>
      </c>
      <c r="F874" s="14">
        <f t="shared" ca="1" si="299"/>
        <v>1</v>
      </c>
      <c r="G874" s="14">
        <f ca="1">(TRUNC(PRODUCT($F$12:$F873),16))</f>
        <v>1.4816560968263399</v>
      </c>
      <c r="H874" s="14">
        <f t="shared" ca="1" si="300"/>
        <v>1.47075129610891</v>
      </c>
      <c r="I874" s="14">
        <f t="shared" ca="1" si="301"/>
        <v>1.00741444</v>
      </c>
      <c r="J874" s="13">
        <f t="shared" si="314"/>
        <v>4.4499999999999998E-2</v>
      </c>
      <c r="K874" s="33">
        <f t="shared" si="302"/>
        <v>45769</v>
      </c>
      <c r="L874" s="2">
        <f t="shared" si="303"/>
        <v>14</v>
      </c>
      <c r="M874" s="17">
        <f t="shared" si="304"/>
        <v>14</v>
      </c>
      <c r="N874" s="12">
        <f t="shared" si="305"/>
        <v>1.002421722</v>
      </c>
      <c r="O874" s="12">
        <f t="shared" ca="1" si="306"/>
        <v>1.009854118</v>
      </c>
      <c r="P874" s="17">
        <f t="shared" si="307"/>
        <v>0</v>
      </c>
      <c r="Q874" s="14">
        <f t="shared" ca="1" si="308"/>
        <v>70953.197082479994</v>
      </c>
      <c r="R874" s="21">
        <f t="shared" si="312"/>
        <v>0</v>
      </c>
      <c r="S874" s="14">
        <f t="shared" si="309"/>
        <v>0</v>
      </c>
      <c r="T874" s="4" t="str">
        <f t="shared" si="310"/>
        <v>J=</v>
      </c>
      <c r="U874" s="33">
        <f t="shared" si="311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3"/>
        <v>45791</v>
      </c>
      <c r="B875" s="124" t="str">
        <f t="shared" ca="1" si="297"/>
        <v>n.d</v>
      </c>
      <c r="C875" s="7">
        <f t="shared" si="298"/>
        <v>7200360</v>
      </c>
      <c r="D875" s="96">
        <f t="shared" si="315"/>
        <v>45790</v>
      </c>
      <c r="E875" s="94">
        <f ca="1">IF(D875&lt;$B$1,VLOOKUP(D875,[1]DI!$A$4:$B$15000,2,FALSE),0)</f>
        <v>0</v>
      </c>
      <c r="F875" s="14">
        <f t="shared" ca="1" si="299"/>
        <v>1</v>
      </c>
      <c r="G875" s="14">
        <f ca="1">(TRUNC(PRODUCT($F$12:$F874),16))</f>
        <v>1.4816560968263399</v>
      </c>
      <c r="H875" s="14">
        <f t="shared" ca="1" si="300"/>
        <v>1.47075129610891</v>
      </c>
      <c r="I875" s="14">
        <f t="shared" ca="1" si="301"/>
        <v>1.00741444</v>
      </c>
      <c r="J875" s="13">
        <f t="shared" si="314"/>
        <v>4.4499999999999998E-2</v>
      </c>
      <c r="K875" s="33">
        <f t="shared" si="302"/>
        <v>45769</v>
      </c>
      <c r="L875" s="2">
        <f t="shared" si="303"/>
        <v>15</v>
      </c>
      <c r="M875" s="17">
        <f t="shared" si="304"/>
        <v>15</v>
      </c>
      <c r="N875" s="12">
        <f t="shared" si="305"/>
        <v>1.0025949270000001</v>
      </c>
      <c r="O875" s="12">
        <f t="shared" ca="1" si="306"/>
        <v>1.010028607</v>
      </c>
      <c r="P875" s="17">
        <f t="shared" si="307"/>
        <v>0</v>
      </c>
      <c r="Q875" s="14">
        <f t="shared" ca="1" si="308"/>
        <v>72209.580698510006</v>
      </c>
      <c r="R875" s="21">
        <f t="shared" si="312"/>
        <v>0</v>
      </c>
      <c r="S875" s="14">
        <f t="shared" si="309"/>
        <v>0</v>
      </c>
      <c r="T875" s="4" t="str">
        <f t="shared" si="310"/>
        <v>J=</v>
      </c>
      <c r="U875" s="33">
        <f t="shared" si="311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3"/>
        <v>45792</v>
      </c>
      <c r="B876" s="124" t="str">
        <f t="shared" ca="1" si="297"/>
        <v>n.d</v>
      </c>
      <c r="C876" s="7">
        <f t="shared" si="298"/>
        <v>7200360</v>
      </c>
      <c r="D876" s="96">
        <f t="shared" si="315"/>
        <v>45791</v>
      </c>
      <c r="E876" s="94">
        <f ca="1">IF(D876&lt;$B$1,VLOOKUP(D876,[1]DI!$A$4:$B$15000,2,FALSE),0)</f>
        <v>0</v>
      </c>
      <c r="F876" s="14">
        <f t="shared" ca="1" si="299"/>
        <v>1</v>
      </c>
      <c r="G876" s="14">
        <f ca="1">(TRUNC(PRODUCT($F$12:$F875),16))</f>
        <v>1.4816560968263399</v>
      </c>
      <c r="H876" s="14">
        <f t="shared" ca="1" si="300"/>
        <v>1.47075129610891</v>
      </c>
      <c r="I876" s="14">
        <f t="shared" ca="1" si="301"/>
        <v>1.00741444</v>
      </c>
      <c r="J876" s="13">
        <f t="shared" si="314"/>
        <v>4.4499999999999998E-2</v>
      </c>
      <c r="K876" s="33">
        <f t="shared" si="302"/>
        <v>45769</v>
      </c>
      <c r="L876" s="2">
        <f t="shared" si="303"/>
        <v>16</v>
      </c>
      <c r="M876" s="17">
        <f t="shared" si="304"/>
        <v>16</v>
      </c>
      <c r="N876" s="12">
        <f t="shared" si="305"/>
        <v>1.0027681610000001</v>
      </c>
      <c r="O876" s="12">
        <f t="shared" ca="1" si="306"/>
        <v>1.0102031250000001</v>
      </c>
      <c r="P876" s="17">
        <f t="shared" si="307"/>
        <v>0</v>
      </c>
      <c r="Q876" s="14">
        <f t="shared" ca="1" si="308"/>
        <v>73466.173125000001</v>
      </c>
      <c r="R876" s="21">
        <f t="shared" si="312"/>
        <v>0</v>
      </c>
      <c r="S876" s="14">
        <f t="shared" si="309"/>
        <v>0</v>
      </c>
      <c r="T876" s="4" t="str">
        <f t="shared" si="310"/>
        <v>J=</v>
      </c>
      <c r="U876" s="33">
        <f t="shared" si="311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3"/>
        <v>45793</v>
      </c>
      <c r="B877" s="124" t="str">
        <f t="shared" ca="1" si="297"/>
        <v>n.d</v>
      </c>
      <c r="C877" s="7">
        <f t="shared" si="298"/>
        <v>7200360</v>
      </c>
      <c r="D877" s="96">
        <f t="shared" si="315"/>
        <v>45792</v>
      </c>
      <c r="E877" s="94">
        <f ca="1">IF(D877&lt;$B$1,VLOOKUP(D877,[1]DI!$A$4:$B$15000,2,FALSE),0)</f>
        <v>0</v>
      </c>
      <c r="F877" s="14">
        <f t="shared" ca="1" si="299"/>
        <v>1</v>
      </c>
      <c r="G877" s="14">
        <f ca="1">(TRUNC(PRODUCT($F$12:$F876),16))</f>
        <v>1.4816560968263399</v>
      </c>
      <c r="H877" s="14">
        <f t="shared" ca="1" si="300"/>
        <v>1.47075129610891</v>
      </c>
      <c r="I877" s="14">
        <f t="shared" ca="1" si="301"/>
        <v>1.00741444</v>
      </c>
      <c r="J877" s="13">
        <f t="shared" si="314"/>
        <v>4.4499999999999998E-2</v>
      </c>
      <c r="K877" s="33">
        <f t="shared" si="302"/>
        <v>45769</v>
      </c>
      <c r="L877" s="2">
        <f t="shared" si="303"/>
        <v>17</v>
      </c>
      <c r="M877" s="17">
        <f t="shared" si="304"/>
        <v>17</v>
      </c>
      <c r="N877" s="12">
        <f t="shared" si="305"/>
        <v>1.0029414249999999</v>
      </c>
      <c r="O877" s="12">
        <f t="shared" ca="1" si="306"/>
        <v>1.0103776739999999</v>
      </c>
      <c r="P877" s="17">
        <f t="shared" si="307"/>
        <v>0</v>
      </c>
      <c r="Q877" s="14">
        <f t="shared" ca="1" si="308"/>
        <v>74722.988762630004</v>
      </c>
      <c r="R877" s="21">
        <f t="shared" si="312"/>
        <v>0</v>
      </c>
      <c r="S877" s="14">
        <f t="shared" si="309"/>
        <v>0</v>
      </c>
      <c r="T877" s="4" t="str">
        <f t="shared" si="310"/>
        <v>J=</v>
      </c>
      <c r="U877" s="33">
        <f t="shared" si="311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3"/>
        <v>45796</v>
      </c>
      <c r="B878" s="124" t="str">
        <f t="shared" ca="1" si="297"/>
        <v>n.d</v>
      </c>
      <c r="C878" s="7">
        <f t="shared" si="298"/>
        <v>7200360</v>
      </c>
      <c r="D878" s="96">
        <f t="shared" si="315"/>
        <v>45793</v>
      </c>
      <c r="E878" s="94">
        <f ca="1">IF(D878&lt;$B$1,VLOOKUP(D878,[1]DI!$A$4:$B$15000,2,FALSE),0)</f>
        <v>0</v>
      </c>
      <c r="F878" s="14">
        <f t="shared" ca="1" si="299"/>
        <v>1</v>
      </c>
      <c r="G878" s="14">
        <f ca="1">(TRUNC(PRODUCT($F$12:$F877),16))</f>
        <v>1.4816560968263399</v>
      </c>
      <c r="H878" s="14">
        <f t="shared" ca="1" si="300"/>
        <v>1.47075129610891</v>
      </c>
      <c r="I878" s="14">
        <f t="shared" ca="1" si="301"/>
        <v>1.00741444</v>
      </c>
      <c r="J878" s="13">
        <f t="shared" si="314"/>
        <v>4.4499999999999998E-2</v>
      </c>
      <c r="K878" s="33">
        <f t="shared" si="302"/>
        <v>45769</v>
      </c>
      <c r="L878" s="2">
        <f t="shared" si="303"/>
        <v>18</v>
      </c>
      <c r="M878" s="17">
        <f t="shared" si="304"/>
        <v>18</v>
      </c>
      <c r="N878" s="12">
        <f t="shared" si="305"/>
        <v>1.003114719</v>
      </c>
      <c r="O878" s="12">
        <f t="shared" ca="1" si="306"/>
        <v>1.010552253</v>
      </c>
      <c r="P878" s="17">
        <f t="shared" si="307"/>
        <v>0</v>
      </c>
      <c r="Q878" s="14">
        <f t="shared" ca="1" si="308"/>
        <v>75980.02041107</v>
      </c>
      <c r="R878" s="21">
        <f t="shared" si="312"/>
        <v>0</v>
      </c>
      <c r="S878" s="14">
        <f t="shared" si="309"/>
        <v>0</v>
      </c>
      <c r="T878" s="4" t="str">
        <f t="shared" si="310"/>
        <v>J=</v>
      </c>
      <c r="U878" s="33">
        <f t="shared" si="311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3"/>
        <v>45797</v>
      </c>
      <c r="B879" s="124" t="str">
        <f t="shared" ca="1" si="297"/>
        <v>n.d</v>
      </c>
      <c r="C879" s="7">
        <f t="shared" si="298"/>
        <v>7200360</v>
      </c>
      <c r="D879" s="96">
        <f t="shared" si="315"/>
        <v>45796</v>
      </c>
      <c r="E879" s="94">
        <f ca="1">IF(D879&lt;$B$1,VLOOKUP(D879,[1]DI!$A$4:$B$15000,2,FALSE),0)</f>
        <v>0</v>
      </c>
      <c r="F879" s="14">
        <f t="shared" ca="1" si="299"/>
        <v>1</v>
      </c>
      <c r="G879" s="14">
        <f ca="1">(TRUNC(PRODUCT($F$12:$F878),16))</f>
        <v>1.4816560968263399</v>
      </c>
      <c r="H879" s="14">
        <f t="shared" ca="1" si="300"/>
        <v>1.47075129610891</v>
      </c>
      <c r="I879" s="14">
        <f t="shared" ca="1" si="301"/>
        <v>1.00741444</v>
      </c>
      <c r="J879" s="13">
        <f t="shared" si="314"/>
        <v>4.4499999999999998E-2</v>
      </c>
      <c r="K879" s="33">
        <f t="shared" si="302"/>
        <v>45769</v>
      </c>
      <c r="L879" s="2">
        <f t="shared" si="303"/>
        <v>19</v>
      </c>
      <c r="M879" s="17">
        <f t="shared" si="304"/>
        <v>19</v>
      </c>
      <c r="N879" s="12">
        <f t="shared" si="305"/>
        <v>1.003288044</v>
      </c>
      <c r="O879" s="12">
        <f t="shared" ca="1" si="306"/>
        <v>1.0107268629999999</v>
      </c>
      <c r="P879" s="17">
        <f t="shared" si="307"/>
        <v>42</v>
      </c>
      <c r="Q879" s="14">
        <f t="shared" ca="1" si="308"/>
        <v>77237.275270669998</v>
      </c>
      <c r="R879" s="21">
        <f t="shared" si="312"/>
        <v>0</v>
      </c>
      <c r="S879" s="14">
        <f t="shared" si="309"/>
        <v>0</v>
      </c>
      <c r="T879" s="4" t="str">
        <f t="shared" si="310"/>
        <v>J=</v>
      </c>
      <c r="U879" s="33">
        <f t="shared" si="311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3"/>
        <v>45798</v>
      </c>
      <c r="B880" s="124" t="str">
        <f t="shared" ca="1" si="297"/>
        <v>n.d</v>
      </c>
      <c r="C880" s="7">
        <f t="shared" si="298"/>
        <v>7200360</v>
      </c>
      <c r="D880" s="96">
        <f t="shared" si="315"/>
        <v>45797</v>
      </c>
      <c r="E880" s="94">
        <f ca="1">IF(D880&lt;$B$1,VLOOKUP(D880,[1]DI!$A$4:$B$15000,2,FALSE),0)</f>
        <v>0</v>
      </c>
      <c r="F880" s="14">
        <f t="shared" ca="1" si="299"/>
        <v>1</v>
      </c>
      <c r="G880" s="14">
        <f ca="1">(TRUNC(PRODUCT($F$12:$F879),16))</f>
        <v>1.4816560968263399</v>
      </c>
      <c r="H880" s="14">
        <f t="shared" ca="1" si="300"/>
        <v>1.4816560968263399</v>
      </c>
      <c r="I880" s="14">
        <f t="shared" ca="1" si="301"/>
        <v>1</v>
      </c>
      <c r="J880" s="13">
        <f t="shared" si="314"/>
        <v>4.4499999999999998E-2</v>
      </c>
      <c r="K880" s="33">
        <f t="shared" si="302"/>
        <v>45797</v>
      </c>
      <c r="L880" s="2">
        <f t="shared" si="303"/>
        <v>1</v>
      </c>
      <c r="M880" s="17">
        <f t="shared" si="304"/>
        <v>1</v>
      </c>
      <c r="N880" s="12">
        <f t="shared" si="305"/>
        <v>1.000172786</v>
      </c>
      <c r="O880" s="12">
        <f t="shared" ca="1" si="306"/>
        <v>1.000172786</v>
      </c>
      <c r="P880" s="17">
        <f t="shared" si="307"/>
        <v>0</v>
      </c>
      <c r="Q880" s="14">
        <f t="shared" ca="1" si="308"/>
        <v>1244.1214029600001</v>
      </c>
      <c r="R880" s="21">
        <f t="shared" si="312"/>
        <v>0</v>
      </c>
      <c r="S880" s="14">
        <f t="shared" si="309"/>
        <v>0</v>
      </c>
      <c r="T880" s="4" t="str">
        <f t="shared" si="310"/>
        <v>J=</v>
      </c>
      <c r="U880" s="33">
        <f t="shared" si="311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3"/>
        <v>45799</v>
      </c>
      <c r="B881" s="124" t="str">
        <f t="shared" ca="1" si="297"/>
        <v>n.d</v>
      </c>
      <c r="C881" s="7">
        <f t="shared" si="298"/>
        <v>7200360</v>
      </c>
      <c r="D881" s="96">
        <f t="shared" si="315"/>
        <v>45798</v>
      </c>
      <c r="E881" s="94">
        <f ca="1">IF(D881&lt;$B$1,VLOOKUP(D881,[1]DI!$A$4:$B$15000,2,FALSE),0)</f>
        <v>0</v>
      </c>
      <c r="F881" s="14">
        <f t="shared" ca="1" si="299"/>
        <v>1</v>
      </c>
      <c r="G881" s="14">
        <f ca="1">(TRUNC(PRODUCT($F$12:$F880),16))</f>
        <v>1.4816560968263399</v>
      </c>
      <c r="H881" s="14">
        <f t="shared" ca="1" si="300"/>
        <v>1.4816560968263399</v>
      </c>
      <c r="I881" s="14">
        <f t="shared" ca="1" si="301"/>
        <v>1</v>
      </c>
      <c r="J881" s="13">
        <f t="shared" si="314"/>
        <v>4.4499999999999998E-2</v>
      </c>
      <c r="K881" s="33">
        <f t="shared" si="302"/>
        <v>45797</v>
      </c>
      <c r="L881" s="2">
        <f t="shared" si="303"/>
        <v>2</v>
      </c>
      <c r="M881" s="17">
        <f t="shared" si="304"/>
        <v>2</v>
      </c>
      <c r="N881" s="12">
        <f t="shared" si="305"/>
        <v>1.0003456019999999</v>
      </c>
      <c r="O881" s="12">
        <f t="shared" ca="1" si="306"/>
        <v>1.0003456019999999</v>
      </c>
      <c r="P881" s="17">
        <f t="shared" si="307"/>
        <v>0</v>
      </c>
      <c r="Q881" s="14">
        <f t="shared" ca="1" si="308"/>
        <v>2488.4588167100001</v>
      </c>
      <c r="R881" s="21">
        <f t="shared" si="312"/>
        <v>0</v>
      </c>
      <c r="S881" s="14">
        <f t="shared" si="309"/>
        <v>0</v>
      </c>
      <c r="T881" s="4" t="str">
        <f t="shared" si="310"/>
        <v>J=</v>
      </c>
      <c r="U881" s="33">
        <f t="shared" si="311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3"/>
        <v>45800</v>
      </c>
      <c r="B882" s="124" t="str">
        <f t="shared" ca="1" si="297"/>
        <v>n.d</v>
      </c>
      <c r="C882" s="7">
        <f t="shared" si="298"/>
        <v>7200360</v>
      </c>
      <c r="D882" s="96">
        <f t="shared" si="315"/>
        <v>45799</v>
      </c>
      <c r="E882" s="94">
        <f ca="1">IF(D882&lt;$B$1,VLOOKUP(D882,[1]DI!$A$4:$B$15000,2,FALSE),0)</f>
        <v>0</v>
      </c>
      <c r="F882" s="14">
        <f t="shared" ca="1" si="299"/>
        <v>1</v>
      </c>
      <c r="G882" s="14">
        <f ca="1">(TRUNC(PRODUCT($F$12:$F881),16))</f>
        <v>1.4816560968263399</v>
      </c>
      <c r="H882" s="14">
        <f t="shared" ca="1" si="300"/>
        <v>1.4816560968263399</v>
      </c>
      <c r="I882" s="14">
        <f t="shared" ca="1" si="301"/>
        <v>1</v>
      </c>
      <c r="J882" s="13">
        <f t="shared" si="314"/>
        <v>4.4499999999999998E-2</v>
      </c>
      <c r="K882" s="33">
        <f t="shared" si="302"/>
        <v>45797</v>
      </c>
      <c r="L882" s="2">
        <f t="shared" si="303"/>
        <v>3</v>
      </c>
      <c r="M882" s="17">
        <f t="shared" si="304"/>
        <v>3</v>
      </c>
      <c r="N882" s="12">
        <f t="shared" si="305"/>
        <v>1.0005184469999999</v>
      </c>
      <c r="O882" s="12">
        <f t="shared" ca="1" si="306"/>
        <v>1.0005184469999999</v>
      </c>
      <c r="P882" s="17">
        <f t="shared" si="307"/>
        <v>0</v>
      </c>
      <c r="Q882" s="14">
        <f t="shared" ca="1" si="308"/>
        <v>3733.0050409099999</v>
      </c>
      <c r="R882" s="21">
        <f t="shared" si="312"/>
        <v>0</v>
      </c>
      <c r="S882" s="14">
        <f t="shared" si="309"/>
        <v>0</v>
      </c>
      <c r="T882" s="4" t="str">
        <f t="shared" si="310"/>
        <v>J=</v>
      </c>
      <c r="U882" s="33">
        <f t="shared" si="311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3"/>
        <v>45803</v>
      </c>
      <c r="B883" s="124" t="str">
        <f t="shared" ca="1" si="297"/>
        <v>n.d</v>
      </c>
      <c r="C883" s="7">
        <f t="shared" si="298"/>
        <v>7200360</v>
      </c>
      <c r="D883" s="96">
        <f t="shared" si="315"/>
        <v>45800</v>
      </c>
      <c r="E883" s="94">
        <f ca="1">IF(D883&lt;$B$1,VLOOKUP(D883,[1]DI!$A$4:$B$15000,2,FALSE),0)</f>
        <v>0</v>
      </c>
      <c r="F883" s="14">
        <f t="shared" ca="1" si="299"/>
        <v>1</v>
      </c>
      <c r="G883" s="14">
        <f ca="1">(TRUNC(PRODUCT($F$12:$F882),16))</f>
        <v>1.4816560968263399</v>
      </c>
      <c r="H883" s="14">
        <f t="shared" ca="1" si="300"/>
        <v>1.4816560968263399</v>
      </c>
      <c r="I883" s="14">
        <f t="shared" ca="1" si="301"/>
        <v>1</v>
      </c>
      <c r="J883" s="13">
        <f t="shared" si="314"/>
        <v>4.4499999999999998E-2</v>
      </c>
      <c r="K883" s="33">
        <f t="shared" si="302"/>
        <v>45797</v>
      </c>
      <c r="L883" s="2">
        <f t="shared" si="303"/>
        <v>4</v>
      </c>
      <c r="M883" s="17">
        <f t="shared" si="304"/>
        <v>4</v>
      </c>
      <c r="N883" s="12">
        <f t="shared" si="305"/>
        <v>1.0006913230000001</v>
      </c>
      <c r="O883" s="12">
        <f t="shared" ca="1" si="306"/>
        <v>1.0006913230000001</v>
      </c>
      <c r="P883" s="17">
        <f t="shared" si="307"/>
        <v>0</v>
      </c>
      <c r="Q883" s="14">
        <f t="shared" ca="1" si="308"/>
        <v>4977.7744762800003</v>
      </c>
      <c r="R883" s="21">
        <f t="shared" si="312"/>
        <v>0</v>
      </c>
      <c r="S883" s="14">
        <f t="shared" si="309"/>
        <v>0</v>
      </c>
      <c r="T883" s="4" t="str">
        <f t="shared" si="310"/>
        <v>J=</v>
      </c>
      <c r="U883" s="33">
        <f t="shared" si="311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3"/>
        <v>45804</v>
      </c>
      <c r="B884" s="124" t="str">
        <f t="shared" ca="1" si="297"/>
        <v>n.d</v>
      </c>
      <c r="C884" s="7">
        <f t="shared" si="298"/>
        <v>7200360</v>
      </c>
      <c r="D884" s="96">
        <f t="shared" si="315"/>
        <v>45803</v>
      </c>
      <c r="E884" s="94">
        <f ca="1">IF(D884&lt;$B$1,VLOOKUP(D884,[1]DI!$A$4:$B$15000,2,FALSE),0)</f>
        <v>0</v>
      </c>
      <c r="F884" s="14">
        <f t="shared" ca="1" si="299"/>
        <v>1</v>
      </c>
      <c r="G884" s="14">
        <f ca="1">(TRUNC(PRODUCT($F$12:$F883),16))</f>
        <v>1.4816560968263399</v>
      </c>
      <c r="H884" s="14">
        <f t="shared" ca="1" si="300"/>
        <v>1.4816560968263399</v>
      </c>
      <c r="I884" s="14">
        <f t="shared" ca="1" si="301"/>
        <v>1</v>
      </c>
      <c r="J884" s="13">
        <f t="shared" si="314"/>
        <v>4.4499999999999998E-2</v>
      </c>
      <c r="K884" s="33">
        <f t="shared" si="302"/>
        <v>45797</v>
      </c>
      <c r="L884" s="2">
        <f t="shared" si="303"/>
        <v>5</v>
      </c>
      <c r="M884" s="17">
        <f t="shared" si="304"/>
        <v>5</v>
      </c>
      <c r="N884" s="12">
        <f t="shared" si="305"/>
        <v>1.000864228</v>
      </c>
      <c r="O884" s="12">
        <f t="shared" ca="1" si="306"/>
        <v>1.000864228</v>
      </c>
      <c r="P884" s="17">
        <f t="shared" si="307"/>
        <v>0</v>
      </c>
      <c r="Q884" s="14">
        <f t="shared" ca="1" si="308"/>
        <v>6222.7527220700003</v>
      </c>
      <c r="R884" s="21">
        <f t="shared" si="312"/>
        <v>0</v>
      </c>
      <c r="S884" s="14">
        <f t="shared" si="309"/>
        <v>0</v>
      </c>
      <c r="T884" s="4" t="str">
        <f t="shared" si="310"/>
        <v>J=</v>
      </c>
      <c r="U884" s="33">
        <f t="shared" si="311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3"/>
        <v>45805</v>
      </c>
      <c r="B885" s="124" t="str">
        <f t="shared" ca="1" si="297"/>
        <v>n.d</v>
      </c>
      <c r="C885" s="7">
        <f t="shared" si="298"/>
        <v>7200360</v>
      </c>
      <c r="D885" s="96">
        <f t="shared" si="315"/>
        <v>45804</v>
      </c>
      <c r="E885" s="94">
        <f ca="1">IF(D885&lt;$B$1,VLOOKUP(D885,[1]DI!$A$4:$B$15000,2,FALSE),0)</f>
        <v>0</v>
      </c>
      <c r="F885" s="14">
        <f t="shared" ca="1" si="299"/>
        <v>1</v>
      </c>
      <c r="G885" s="14">
        <f ca="1">(TRUNC(PRODUCT($F$12:$F884),16))</f>
        <v>1.4816560968263399</v>
      </c>
      <c r="H885" s="14">
        <f t="shared" ca="1" si="300"/>
        <v>1.4816560968263399</v>
      </c>
      <c r="I885" s="14">
        <f t="shared" ca="1" si="301"/>
        <v>1</v>
      </c>
      <c r="J885" s="13">
        <f t="shared" si="314"/>
        <v>4.4499999999999998E-2</v>
      </c>
      <c r="K885" s="33">
        <f t="shared" si="302"/>
        <v>45797</v>
      </c>
      <c r="L885" s="2">
        <f t="shared" si="303"/>
        <v>6</v>
      </c>
      <c r="M885" s="17">
        <f t="shared" si="304"/>
        <v>6</v>
      </c>
      <c r="N885" s="12">
        <f t="shared" si="305"/>
        <v>1.001037164</v>
      </c>
      <c r="O885" s="12">
        <f t="shared" ca="1" si="306"/>
        <v>1.001037164</v>
      </c>
      <c r="P885" s="17">
        <f t="shared" si="307"/>
        <v>0</v>
      </c>
      <c r="Q885" s="14">
        <f t="shared" ca="1" si="308"/>
        <v>7467.95417903</v>
      </c>
      <c r="R885" s="21">
        <f t="shared" si="312"/>
        <v>0</v>
      </c>
      <c r="S885" s="14">
        <f t="shared" si="309"/>
        <v>0</v>
      </c>
      <c r="T885" s="4" t="str">
        <f t="shared" si="310"/>
        <v>J=</v>
      </c>
      <c r="U885" s="33">
        <f t="shared" si="311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3"/>
        <v>45806</v>
      </c>
      <c r="B886" s="124" t="str">
        <f t="shared" ca="1" si="297"/>
        <v>n.d</v>
      </c>
      <c r="C886" s="7">
        <f t="shared" si="298"/>
        <v>7200360</v>
      </c>
      <c r="D886" s="96">
        <f t="shared" si="315"/>
        <v>45805</v>
      </c>
      <c r="E886" s="94">
        <f ca="1">IF(D886&lt;$B$1,VLOOKUP(D886,[1]DI!$A$4:$B$15000,2,FALSE),0)</f>
        <v>0</v>
      </c>
      <c r="F886" s="14">
        <f t="shared" ca="1" si="299"/>
        <v>1</v>
      </c>
      <c r="G886" s="14">
        <f ca="1">(TRUNC(PRODUCT($F$12:$F885),16))</f>
        <v>1.4816560968263399</v>
      </c>
      <c r="H886" s="14">
        <f t="shared" ca="1" si="300"/>
        <v>1.4816560968263399</v>
      </c>
      <c r="I886" s="14">
        <f t="shared" ca="1" si="301"/>
        <v>1</v>
      </c>
      <c r="J886" s="13">
        <f t="shared" si="314"/>
        <v>4.4499999999999998E-2</v>
      </c>
      <c r="K886" s="33">
        <f t="shared" si="302"/>
        <v>45797</v>
      </c>
      <c r="L886" s="2">
        <f t="shared" si="303"/>
        <v>7</v>
      </c>
      <c r="M886" s="17">
        <f t="shared" si="304"/>
        <v>7</v>
      </c>
      <c r="N886" s="12">
        <f t="shared" si="305"/>
        <v>1.0012101289999999</v>
      </c>
      <c r="O886" s="12">
        <f t="shared" ca="1" si="306"/>
        <v>1.0012101289999999</v>
      </c>
      <c r="P886" s="17">
        <f t="shared" si="307"/>
        <v>0</v>
      </c>
      <c r="Q886" s="14">
        <f t="shared" ca="1" si="308"/>
        <v>8713.3644464299996</v>
      </c>
      <c r="R886" s="21">
        <f t="shared" si="312"/>
        <v>0</v>
      </c>
      <c r="S886" s="14">
        <f t="shared" si="309"/>
        <v>0</v>
      </c>
      <c r="T886" s="4" t="str">
        <f t="shared" si="310"/>
        <v>J=</v>
      </c>
      <c r="U886" s="33">
        <f t="shared" si="311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3"/>
        <v>45807</v>
      </c>
      <c r="B887" s="124" t="str">
        <f t="shared" ca="1" si="297"/>
        <v>n.d</v>
      </c>
      <c r="C887" s="7">
        <f t="shared" si="298"/>
        <v>7200360</v>
      </c>
      <c r="D887" s="96">
        <f t="shared" si="315"/>
        <v>45806</v>
      </c>
      <c r="E887" s="94">
        <f ca="1">IF(D887&lt;$B$1,VLOOKUP(D887,[1]DI!$A$4:$B$15000,2,FALSE),0)</f>
        <v>0</v>
      </c>
      <c r="F887" s="14">
        <f t="shared" ca="1" si="299"/>
        <v>1</v>
      </c>
      <c r="G887" s="14">
        <f ca="1">(TRUNC(PRODUCT($F$12:$F886),16))</f>
        <v>1.4816560968263399</v>
      </c>
      <c r="H887" s="14">
        <f t="shared" ca="1" si="300"/>
        <v>1.4816560968263399</v>
      </c>
      <c r="I887" s="14">
        <f t="shared" ca="1" si="301"/>
        <v>1</v>
      </c>
      <c r="J887" s="13">
        <f t="shared" si="314"/>
        <v>4.4499999999999998E-2</v>
      </c>
      <c r="K887" s="33">
        <f t="shared" si="302"/>
        <v>45797</v>
      </c>
      <c r="L887" s="2">
        <f t="shared" si="303"/>
        <v>8</v>
      </c>
      <c r="M887" s="17">
        <f t="shared" si="304"/>
        <v>8</v>
      </c>
      <c r="N887" s="12">
        <f t="shared" si="305"/>
        <v>1.001383124</v>
      </c>
      <c r="O887" s="12">
        <f t="shared" ca="1" si="306"/>
        <v>1.001383124</v>
      </c>
      <c r="P887" s="17">
        <f t="shared" si="307"/>
        <v>0</v>
      </c>
      <c r="Q887" s="14">
        <f t="shared" ca="1" si="308"/>
        <v>9958.9907246300008</v>
      </c>
      <c r="R887" s="21">
        <f t="shared" si="312"/>
        <v>0</v>
      </c>
      <c r="S887" s="14">
        <f t="shared" si="309"/>
        <v>0</v>
      </c>
      <c r="T887" s="4" t="str">
        <f t="shared" si="310"/>
        <v>J=</v>
      </c>
      <c r="U887" s="33">
        <f t="shared" si="311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3"/>
        <v>45810</v>
      </c>
      <c r="B888" s="124" t="str">
        <f t="shared" ca="1" si="297"/>
        <v>n.d</v>
      </c>
      <c r="C888" s="7">
        <f t="shared" si="298"/>
        <v>7200360</v>
      </c>
      <c r="D888" s="96">
        <f t="shared" si="315"/>
        <v>45807</v>
      </c>
      <c r="E888" s="94">
        <f ca="1">IF(D888&lt;$B$1,VLOOKUP(D888,[1]DI!$A$4:$B$15000,2,FALSE),0)</f>
        <v>0</v>
      </c>
      <c r="F888" s="14">
        <f t="shared" ca="1" si="299"/>
        <v>1</v>
      </c>
      <c r="G888" s="14">
        <f ca="1">(TRUNC(PRODUCT($F$12:$F887),16))</f>
        <v>1.4816560968263399</v>
      </c>
      <c r="H888" s="14">
        <f t="shared" ca="1" si="300"/>
        <v>1.4816560968263399</v>
      </c>
      <c r="I888" s="14">
        <f t="shared" ca="1" si="301"/>
        <v>1</v>
      </c>
      <c r="J888" s="13">
        <f t="shared" si="314"/>
        <v>4.4499999999999998E-2</v>
      </c>
      <c r="K888" s="33">
        <f t="shared" si="302"/>
        <v>45797</v>
      </c>
      <c r="L888" s="2">
        <f t="shared" si="303"/>
        <v>9</v>
      </c>
      <c r="M888" s="17">
        <f t="shared" si="304"/>
        <v>9</v>
      </c>
      <c r="N888" s="12">
        <f t="shared" si="305"/>
        <v>1.001556149</v>
      </c>
      <c r="O888" s="12">
        <f t="shared" ca="1" si="306"/>
        <v>1.001556149</v>
      </c>
      <c r="P888" s="17">
        <f t="shared" si="307"/>
        <v>0</v>
      </c>
      <c r="Q888" s="14">
        <f t="shared" ca="1" si="308"/>
        <v>11204.83301364</v>
      </c>
      <c r="R888" s="21">
        <f t="shared" si="312"/>
        <v>0</v>
      </c>
      <c r="S888" s="14">
        <f t="shared" si="309"/>
        <v>0</v>
      </c>
      <c r="T888" s="4" t="str">
        <f t="shared" si="310"/>
        <v>J=</v>
      </c>
      <c r="U888" s="33">
        <f t="shared" si="311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3"/>
        <v>45811</v>
      </c>
      <c r="B889" s="124" t="str">
        <f t="shared" ca="1" si="297"/>
        <v>n.d</v>
      </c>
      <c r="C889" s="7">
        <f t="shared" si="298"/>
        <v>7200360</v>
      </c>
      <c r="D889" s="96">
        <f t="shared" si="315"/>
        <v>45810</v>
      </c>
      <c r="E889" s="94">
        <f ca="1">IF(D889&lt;$B$1,VLOOKUP(D889,[1]DI!$A$4:$B$15000,2,FALSE),0)</f>
        <v>0</v>
      </c>
      <c r="F889" s="14">
        <f t="shared" ca="1" si="299"/>
        <v>1</v>
      </c>
      <c r="G889" s="14">
        <f ca="1">(TRUNC(PRODUCT($F$12:$F888),16))</f>
        <v>1.4816560968263399</v>
      </c>
      <c r="H889" s="14">
        <f t="shared" ca="1" si="300"/>
        <v>1.4816560968263399</v>
      </c>
      <c r="I889" s="14">
        <f t="shared" ca="1" si="301"/>
        <v>1</v>
      </c>
      <c r="J889" s="13">
        <f t="shared" si="314"/>
        <v>4.4499999999999998E-2</v>
      </c>
      <c r="K889" s="33">
        <f t="shared" si="302"/>
        <v>45797</v>
      </c>
      <c r="L889" s="2">
        <f t="shared" si="303"/>
        <v>10</v>
      </c>
      <c r="M889" s="17">
        <f t="shared" si="304"/>
        <v>10</v>
      </c>
      <c r="N889" s="12">
        <f t="shared" si="305"/>
        <v>1.0017292040000001</v>
      </c>
      <c r="O889" s="12">
        <f t="shared" ca="1" si="306"/>
        <v>1.0017292040000001</v>
      </c>
      <c r="P889" s="17">
        <f t="shared" si="307"/>
        <v>0</v>
      </c>
      <c r="Q889" s="14">
        <f t="shared" ca="1" si="308"/>
        <v>12450.891313440001</v>
      </c>
      <c r="R889" s="21">
        <f t="shared" si="312"/>
        <v>0</v>
      </c>
      <c r="S889" s="14">
        <f t="shared" si="309"/>
        <v>0</v>
      </c>
      <c r="T889" s="4" t="str">
        <f t="shared" si="310"/>
        <v>J=</v>
      </c>
      <c r="U889" s="33">
        <f t="shared" si="311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3"/>
        <v>45812</v>
      </c>
      <c r="B890" s="124" t="str">
        <f t="shared" ca="1" si="297"/>
        <v>n.d</v>
      </c>
      <c r="C890" s="7">
        <f t="shared" si="298"/>
        <v>7200360</v>
      </c>
      <c r="D890" s="96">
        <f t="shared" si="315"/>
        <v>45811</v>
      </c>
      <c r="E890" s="94">
        <f ca="1">IF(D890&lt;$B$1,VLOOKUP(D890,[1]DI!$A$4:$B$15000,2,FALSE),0)</f>
        <v>0</v>
      </c>
      <c r="F890" s="14">
        <f t="shared" ca="1" si="299"/>
        <v>1</v>
      </c>
      <c r="G890" s="14">
        <f ca="1">(TRUNC(PRODUCT($F$12:$F889),16))</f>
        <v>1.4816560968263399</v>
      </c>
      <c r="H890" s="14">
        <f t="shared" ca="1" si="300"/>
        <v>1.4816560968263399</v>
      </c>
      <c r="I890" s="14">
        <f t="shared" ca="1" si="301"/>
        <v>1</v>
      </c>
      <c r="J890" s="13">
        <f t="shared" si="314"/>
        <v>4.4499999999999998E-2</v>
      </c>
      <c r="K890" s="33">
        <f t="shared" si="302"/>
        <v>45797</v>
      </c>
      <c r="L890" s="2">
        <f t="shared" si="303"/>
        <v>11</v>
      </c>
      <c r="M890" s="17">
        <f t="shared" si="304"/>
        <v>11</v>
      </c>
      <c r="N890" s="12">
        <f t="shared" si="305"/>
        <v>1.0019022879999999</v>
      </c>
      <c r="O890" s="12">
        <f t="shared" ca="1" si="306"/>
        <v>1.0019022879999999</v>
      </c>
      <c r="P890" s="17">
        <f t="shared" si="307"/>
        <v>0</v>
      </c>
      <c r="Q890" s="14">
        <f t="shared" ca="1" si="308"/>
        <v>13697.15842367</v>
      </c>
      <c r="R890" s="21">
        <f t="shared" si="312"/>
        <v>0</v>
      </c>
      <c r="S890" s="14">
        <f t="shared" si="309"/>
        <v>0</v>
      </c>
      <c r="T890" s="4" t="str">
        <f t="shared" si="310"/>
        <v>J=</v>
      </c>
      <c r="U890" s="33">
        <f t="shared" si="311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3"/>
        <v>45813</v>
      </c>
      <c r="B891" s="124" t="str">
        <f t="shared" ca="1" si="297"/>
        <v>n.d</v>
      </c>
      <c r="C891" s="7">
        <f t="shared" si="298"/>
        <v>7200360</v>
      </c>
      <c r="D891" s="96">
        <f t="shared" si="315"/>
        <v>45812</v>
      </c>
      <c r="E891" s="94">
        <f ca="1">IF(D891&lt;$B$1,VLOOKUP(D891,[1]DI!$A$4:$B$15000,2,FALSE),0)</f>
        <v>0</v>
      </c>
      <c r="F891" s="14">
        <f t="shared" ca="1" si="299"/>
        <v>1</v>
      </c>
      <c r="G891" s="14">
        <f ca="1">(TRUNC(PRODUCT($F$12:$F890),16))</f>
        <v>1.4816560968263399</v>
      </c>
      <c r="H891" s="14">
        <f t="shared" ca="1" si="300"/>
        <v>1.4816560968263399</v>
      </c>
      <c r="I891" s="14">
        <f t="shared" ca="1" si="301"/>
        <v>1</v>
      </c>
      <c r="J891" s="13">
        <f t="shared" si="314"/>
        <v>4.4499999999999998E-2</v>
      </c>
      <c r="K891" s="33">
        <f t="shared" si="302"/>
        <v>45797</v>
      </c>
      <c r="L891" s="2">
        <f t="shared" si="303"/>
        <v>12</v>
      </c>
      <c r="M891" s="17">
        <f t="shared" si="304"/>
        <v>12</v>
      </c>
      <c r="N891" s="12">
        <f t="shared" si="305"/>
        <v>1.0020754030000001</v>
      </c>
      <c r="O891" s="12">
        <f t="shared" ca="1" si="306"/>
        <v>1.0020754030000001</v>
      </c>
      <c r="P891" s="17">
        <f t="shared" si="307"/>
        <v>0</v>
      </c>
      <c r="Q891" s="14">
        <f t="shared" ca="1" si="308"/>
        <v>14943.64874508</v>
      </c>
      <c r="R891" s="21">
        <f t="shared" si="312"/>
        <v>0</v>
      </c>
      <c r="S891" s="14">
        <f t="shared" si="309"/>
        <v>0</v>
      </c>
      <c r="T891" s="4" t="str">
        <f t="shared" si="310"/>
        <v>J=</v>
      </c>
      <c r="U891" s="33">
        <f t="shared" si="311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3"/>
        <v>45814</v>
      </c>
      <c r="B892" s="124" t="str">
        <f t="shared" ca="1" si="297"/>
        <v>n.d</v>
      </c>
      <c r="C892" s="7">
        <f t="shared" si="298"/>
        <v>7200360</v>
      </c>
      <c r="D892" s="96">
        <f t="shared" si="315"/>
        <v>45813</v>
      </c>
      <c r="E892" s="94">
        <f ca="1">IF(D892&lt;$B$1,VLOOKUP(D892,[1]DI!$A$4:$B$15000,2,FALSE),0)</f>
        <v>0</v>
      </c>
      <c r="F892" s="14">
        <f t="shared" ca="1" si="299"/>
        <v>1</v>
      </c>
      <c r="G892" s="14">
        <f ca="1">(TRUNC(PRODUCT($F$12:$F891),16))</f>
        <v>1.4816560968263399</v>
      </c>
      <c r="H892" s="14">
        <f t="shared" ca="1" si="300"/>
        <v>1.4816560968263399</v>
      </c>
      <c r="I892" s="14">
        <f t="shared" ca="1" si="301"/>
        <v>1</v>
      </c>
      <c r="J892" s="13">
        <f t="shared" si="314"/>
        <v>4.4499999999999998E-2</v>
      </c>
      <c r="K892" s="33">
        <f t="shared" si="302"/>
        <v>45797</v>
      </c>
      <c r="L892" s="2">
        <f t="shared" si="303"/>
        <v>13</v>
      </c>
      <c r="M892" s="17">
        <f t="shared" si="304"/>
        <v>13</v>
      </c>
      <c r="N892" s="12">
        <f t="shared" si="305"/>
        <v>1.0022485480000001</v>
      </c>
      <c r="O892" s="12">
        <f t="shared" ca="1" si="306"/>
        <v>1.0022485480000001</v>
      </c>
      <c r="P892" s="17">
        <f t="shared" si="307"/>
        <v>0</v>
      </c>
      <c r="Q892" s="14">
        <f t="shared" ca="1" si="308"/>
        <v>16190.355077280001</v>
      </c>
      <c r="R892" s="21">
        <f t="shared" si="312"/>
        <v>0</v>
      </c>
      <c r="S892" s="14">
        <f t="shared" si="309"/>
        <v>0</v>
      </c>
      <c r="T892" s="4" t="str">
        <f t="shared" si="310"/>
        <v>J=</v>
      </c>
      <c r="U892" s="33">
        <f t="shared" si="311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3"/>
        <v>45817</v>
      </c>
      <c r="B893" s="124" t="str">
        <f t="shared" ca="1" si="297"/>
        <v>n.d</v>
      </c>
      <c r="C893" s="7">
        <f t="shared" si="298"/>
        <v>7200360</v>
      </c>
      <c r="D893" s="96">
        <f t="shared" si="315"/>
        <v>45814</v>
      </c>
      <c r="E893" s="94">
        <f ca="1">IF(D893&lt;$B$1,VLOOKUP(D893,[1]DI!$A$4:$B$15000,2,FALSE),0)</f>
        <v>0</v>
      </c>
      <c r="F893" s="14">
        <f t="shared" ca="1" si="299"/>
        <v>1</v>
      </c>
      <c r="G893" s="14">
        <f ca="1">(TRUNC(PRODUCT($F$12:$F892),16))</f>
        <v>1.4816560968263399</v>
      </c>
      <c r="H893" s="14">
        <f t="shared" ca="1" si="300"/>
        <v>1.4816560968263399</v>
      </c>
      <c r="I893" s="14">
        <f t="shared" ca="1" si="301"/>
        <v>1</v>
      </c>
      <c r="J893" s="13">
        <f t="shared" si="314"/>
        <v>4.4499999999999998E-2</v>
      </c>
      <c r="K893" s="33">
        <f t="shared" si="302"/>
        <v>45797</v>
      </c>
      <c r="L893" s="2">
        <f t="shared" si="303"/>
        <v>14</v>
      </c>
      <c r="M893" s="17">
        <f t="shared" si="304"/>
        <v>14</v>
      </c>
      <c r="N893" s="12">
        <f t="shared" si="305"/>
        <v>1.002421722</v>
      </c>
      <c r="O893" s="12">
        <f t="shared" ca="1" si="306"/>
        <v>1.002421722</v>
      </c>
      <c r="P893" s="17">
        <f t="shared" si="307"/>
        <v>0</v>
      </c>
      <c r="Q893" s="14">
        <f t="shared" ca="1" si="308"/>
        <v>17437.270219919999</v>
      </c>
      <c r="R893" s="21">
        <f t="shared" si="312"/>
        <v>0</v>
      </c>
      <c r="S893" s="14">
        <f t="shared" si="309"/>
        <v>0</v>
      </c>
      <c r="T893" s="4" t="str">
        <f t="shared" si="310"/>
        <v>J=</v>
      </c>
      <c r="U893" s="33">
        <f t="shared" si="311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3"/>
        <v>45818</v>
      </c>
      <c r="B894" s="124" t="str">
        <f t="shared" ca="1" si="297"/>
        <v>n.d</v>
      </c>
      <c r="C894" s="7">
        <f t="shared" si="298"/>
        <v>7200360</v>
      </c>
      <c r="D894" s="96">
        <f t="shared" si="315"/>
        <v>45817</v>
      </c>
      <c r="E894" s="94">
        <f ca="1">IF(D894&lt;$B$1,VLOOKUP(D894,[1]DI!$A$4:$B$15000,2,FALSE),0)</f>
        <v>0</v>
      </c>
      <c r="F894" s="14">
        <f t="shared" ca="1" si="299"/>
        <v>1</v>
      </c>
      <c r="G894" s="14">
        <f ca="1">(TRUNC(PRODUCT($F$12:$F893),16))</f>
        <v>1.4816560968263399</v>
      </c>
      <c r="H894" s="14">
        <f t="shared" ca="1" si="300"/>
        <v>1.4816560968263399</v>
      </c>
      <c r="I894" s="14">
        <f t="shared" ca="1" si="301"/>
        <v>1</v>
      </c>
      <c r="J894" s="13">
        <f t="shared" si="314"/>
        <v>4.4499999999999998E-2</v>
      </c>
      <c r="K894" s="33">
        <f t="shared" si="302"/>
        <v>45797</v>
      </c>
      <c r="L894" s="2">
        <f t="shared" si="303"/>
        <v>15</v>
      </c>
      <c r="M894" s="17">
        <f t="shared" si="304"/>
        <v>15</v>
      </c>
      <c r="N894" s="12">
        <f t="shared" si="305"/>
        <v>1.0025949270000001</v>
      </c>
      <c r="O894" s="12">
        <f t="shared" ca="1" si="306"/>
        <v>1.0025949270000001</v>
      </c>
      <c r="P894" s="17">
        <f t="shared" si="307"/>
        <v>0</v>
      </c>
      <c r="Q894" s="14">
        <f t="shared" ca="1" si="308"/>
        <v>18684.40857372</v>
      </c>
      <c r="R894" s="21">
        <f t="shared" si="312"/>
        <v>0</v>
      </c>
      <c r="S894" s="14">
        <f t="shared" si="309"/>
        <v>0</v>
      </c>
      <c r="T894" s="4" t="str">
        <f t="shared" si="310"/>
        <v>J=</v>
      </c>
      <c r="U894" s="33">
        <f t="shared" si="311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3"/>
        <v>45819</v>
      </c>
      <c r="B895" s="124" t="str">
        <f t="shared" ca="1" si="297"/>
        <v>n.d</v>
      </c>
      <c r="C895" s="7">
        <f t="shared" si="298"/>
        <v>7200360</v>
      </c>
      <c r="D895" s="96">
        <f t="shared" si="315"/>
        <v>45818</v>
      </c>
      <c r="E895" s="94">
        <f ca="1">IF(D895&lt;$B$1,VLOOKUP(D895,[1]DI!$A$4:$B$15000,2,FALSE),0)</f>
        <v>0</v>
      </c>
      <c r="F895" s="14">
        <f t="shared" ca="1" si="299"/>
        <v>1</v>
      </c>
      <c r="G895" s="14">
        <f ca="1">(TRUNC(PRODUCT($F$12:$F894),16))</f>
        <v>1.4816560968263399</v>
      </c>
      <c r="H895" s="14">
        <f t="shared" ca="1" si="300"/>
        <v>1.4816560968263399</v>
      </c>
      <c r="I895" s="14">
        <f t="shared" ca="1" si="301"/>
        <v>1</v>
      </c>
      <c r="J895" s="13">
        <f t="shared" si="314"/>
        <v>4.4499999999999998E-2</v>
      </c>
      <c r="K895" s="33">
        <f t="shared" si="302"/>
        <v>45797</v>
      </c>
      <c r="L895" s="2">
        <f t="shared" si="303"/>
        <v>16</v>
      </c>
      <c r="M895" s="17">
        <f t="shared" si="304"/>
        <v>16</v>
      </c>
      <c r="N895" s="12">
        <f t="shared" si="305"/>
        <v>1.0027681610000001</v>
      </c>
      <c r="O895" s="12">
        <f t="shared" ca="1" si="306"/>
        <v>1.0027681610000001</v>
      </c>
      <c r="P895" s="17">
        <f t="shared" si="307"/>
        <v>0</v>
      </c>
      <c r="Q895" s="14">
        <f t="shared" ca="1" si="308"/>
        <v>19931.75573796</v>
      </c>
      <c r="R895" s="21">
        <f t="shared" si="312"/>
        <v>0</v>
      </c>
      <c r="S895" s="14">
        <f t="shared" si="309"/>
        <v>0</v>
      </c>
      <c r="T895" s="4" t="str">
        <f t="shared" si="310"/>
        <v>J=</v>
      </c>
      <c r="U895" s="33">
        <f t="shared" si="311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3"/>
        <v>45820</v>
      </c>
      <c r="B896" s="124" t="str">
        <f t="shared" ca="1" si="297"/>
        <v>n.d</v>
      </c>
      <c r="C896" s="7">
        <f t="shared" si="298"/>
        <v>7200360</v>
      </c>
      <c r="D896" s="96">
        <f t="shared" si="315"/>
        <v>45819</v>
      </c>
      <c r="E896" s="94">
        <f ca="1">IF(D896&lt;$B$1,VLOOKUP(D896,[1]DI!$A$4:$B$15000,2,FALSE),0)</f>
        <v>0</v>
      </c>
      <c r="F896" s="14">
        <f t="shared" ca="1" si="299"/>
        <v>1</v>
      </c>
      <c r="G896" s="14">
        <f ca="1">(TRUNC(PRODUCT($F$12:$F895),16))</f>
        <v>1.4816560968263399</v>
      </c>
      <c r="H896" s="14">
        <f t="shared" ca="1" si="300"/>
        <v>1.4816560968263399</v>
      </c>
      <c r="I896" s="14">
        <f t="shared" ca="1" si="301"/>
        <v>1</v>
      </c>
      <c r="J896" s="13">
        <f t="shared" si="314"/>
        <v>4.4499999999999998E-2</v>
      </c>
      <c r="K896" s="33">
        <f t="shared" si="302"/>
        <v>45797</v>
      </c>
      <c r="L896" s="2">
        <f t="shared" si="303"/>
        <v>17</v>
      </c>
      <c r="M896" s="17">
        <f t="shared" si="304"/>
        <v>17</v>
      </c>
      <c r="N896" s="12">
        <f t="shared" si="305"/>
        <v>1.0029414249999999</v>
      </c>
      <c r="O896" s="12">
        <f t="shared" ca="1" si="306"/>
        <v>1.0029414249999999</v>
      </c>
      <c r="P896" s="17">
        <f t="shared" si="307"/>
        <v>0</v>
      </c>
      <c r="Q896" s="14">
        <f t="shared" ca="1" si="308"/>
        <v>21179.318912989998</v>
      </c>
      <c r="R896" s="21">
        <f t="shared" si="312"/>
        <v>0</v>
      </c>
      <c r="S896" s="14">
        <f t="shared" si="309"/>
        <v>0</v>
      </c>
      <c r="T896" s="4" t="str">
        <f t="shared" si="310"/>
        <v>J=</v>
      </c>
      <c r="U896" s="33">
        <f t="shared" si="311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3"/>
        <v>45821</v>
      </c>
      <c r="B897" s="124" t="str">
        <f t="shared" ref="B897:B960" ca="1" si="316">IF(A897&lt;=TODAY(),C897+Q897,IF(AND(A897&gt;TODAY(),A897&lt;=$B$1),IF(VLOOKUP(TODAY(),$A$10:$E$5000,4,FALSE)=0,"n.d",C897+Q897),"n.d"))</f>
        <v>n.d</v>
      </c>
      <c r="C897" s="7">
        <f t="shared" ref="C897:C960" si="317">(C896-S896)</f>
        <v>7200360</v>
      </c>
      <c r="D897" s="96">
        <f t="shared" si="315"/>
        <v>45820</v>
      </c>
      <c r="E897" s="94">
        <f ca="1">IF(D897&lt;$B$1,VLOOKUP(D897,[1]DI!$A$4:$B$15000,2,FALSE),0)</f>
        <v>0</v>
      </c>
      <c r="F897" s="14">
        <f t="shared" ref="F897:F960" ca="1" si="318">ROUND(((1+E897)^(1/252)),8)</f>
        <v>1</v>
      </c>
      <c r="G897" s="14">
        <f ca="1">(TRUNC(PRODUCT($F$12:$F896),16))</f>
        <v>1.4816560968263399</v>
      </c>
      <c r="H897" s="14">
        <f t="shared" ref="H897:H960" ca="1" si="319">IF(P896&gt;0,G896,H896)</f>
        <v>1.4816560968263399</v>
      </c>
      <c r="I897" s="14">
        <f t="shared" ref="I897:I960" ca="1" si="320">ROUND(G897/H897,8)</f>
        <v>1</v>
      </c>
      <c r="J897" s="13">
        <f t="shared" si="314"/>
        <v>4.4499999999999998E-2</v>
      </c>
      <c r="K897" s="33">
        <f t="shared" ref="K897:K960" si="321">IF(P896&gt;0,VLOOKUP(P896,W$12:AG$150,2),K896)</f>
        <v>45797</v>
      </c>
      <c r="L897" s="2">
        <f t="shared" ref="L897:L960" si="322">IF(A897&gt;K897,IF(NETWORKDAYS(K897,A897,$W$160:$W$544)-1=0,1,NETWORKDAYS(K897,A897,$W$160:$W$544)-1),0)</f>
        <v>18</v>
      </c>
      <c r="M897" s="17">
        <f t="shared" ref="M897:M960" si="323">IF(AND(L897=1,L896=1),1,IF(L897&gt;0,IF(L897=L896,L897+1,L897),0))</f>
        <v>18</v>
      </c>
      <c r="N897" s="12">
        <f t="shared" ref="N897:N960" si="324">ROUND((J897+1)^(M897/252),9)</f>
        <v>1.003114719</v>
      </c>
      <c r="O897" s="12">
        <f t="shared" ref="O897:O960" ca="1" si="325">ROUND(I897*N897,9)</f>
        <v>1.003114719</v>
      </c>
      <c r="P897" s="17">
        <f t="shared" ref="P897:P960" si="326">IF(VLOOKUP(A897,X$12:AE$150,8)=VLOOKUP(A896,X$12:AE$150,8),0,VLOOKUP(A897,X$12:AE$150,8))</f>
        <v>0</v>
      </c>
      <c r="Q897" s="14">
        <f t="shared" ref="Q897:Q960" ca="1" si="327">TRUNC(((O897-1)*C897),8)</f>
        <v>22427.098098840001</v>
      </c>
      <c r="R897" s="21">
        <f t="shared" si="312"/>
        <v>0</v>
      </c>
      <c r="S897" s="14">
        <f t="shared" ref="S897:S960" si="328">IF(R897&gt;0,TRUNC(R897*C897,8),0)</f>
        <v>0</v>
      </c>
      <c r="T897" s="4" t="str">
        <f t="shared" ref="T897:T960" si="329">IF(P896&gt;0,VLOOKUP(P896,W$12:AG$150,10),T896)</f>
        <v>J=</v>
      </c>
      <c r="U897" s="33">
        <f t="shared" ref="U897:U960" si="330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3"/>
        <v>45824</v>
      </c>
      <c r="B898" s="124" t="str">
        <f t="shared" ca="1" si="316"/>
        <v>n.d</v>
      </c>
      <c r="C898" s="7">
        <f t="shared" si="317"/>
        <v>7200360</v>
      </c>
      <c r="D898" s="96">
        <f t="shared" si="315"/>
        <v>45821</v>
      </c>
      <c r="E898" s="94">
        <f ca="1">IF(D898&lt;$B$1,VLOOKUP(D898,[1]DI!$A$4:$B$15000,2,FALSE),0)</f>
        <v>0</v>
      </c>
      <c r="F898" s="14">
        <f t="shared" ca="1" si="318"/>
        <v>1</v>
      </c>
      <c r="G898" s="14">
        <f ca="1">(TRUNC(PRODUCT($F$12:$F897),16))</f>
        <v>1.4816560968263399</v>
      </c>
      <c r="H898" s="14">
        <f t="shared" ca="1" si="319"/>
        <v>1.4816560968263399</v>
      </c>
      <c r="I898" s="14">
        <f t="shared" ca="1" si="320"/>
        <v>1</v>
      </c>
      <c r="J898" s="13">
        <f t="shared" si="314"/>
        <v>4.4499999999999998E-2</v>
      </c>
      <c r="K898" s="33">
        <f t="shared" si="321"/>
        <v>45797</v>
      </c>
      <c r="L898" s="2">
        <f t="shared" si="322"/>
        <v>19</v>
      </c>
      <c r="M898" s="17">
        <f t="shared" si="323"/>
        <v>19</v>
      </c>
      <c r="N898" s="12">
        <f t="shared" si="324"/>
        <v>1.003288044</v>
      </c>
      <c r="O898" s="12">
        <f t="shared" ca="1" si="325"/>
        <v>1.003288044</v>
      </c>
      <c r="P898" s="17">
        <f t="shared" si="326"/>
        <v>0</v>
      </c>
      <c r="Q898" s="14">
        <f t="shared" ca="1" si="327"/>
        <v>23675.100495840001</v>
      </c>
      <c r="R898" s="21">
        <f t="shared" si="312"/>
        <v>0</v>
      </c>
      <c r="S898" s="14">
        <f t="shared" si="328"/>
        <v>0</v>
      </c>
      <c r="T898" s="4" t="str">
        <f t="shared" si="329"/>
        <v>J=</v>
      </c>
      <c r="U898" s="33">
        <f t="shared" si="330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3"/>
        <v>45825</v>
      </c>
      <c r="B899" s="124" t="str">
        <f t="shared" ca="1" si="316"/>
        <v>n.d</v>
      </c>
      <c r="C899" s="7">
        <f t="shared" si="317"/>
        <v>7200360</v>
      </c>
      <c r="D899" s="96">
        <f t="shared" si="315"/>
        <v>45824</v>
      </c>
      <c r="E899" s="94">
        <f ca="1">IF(D899&lt;$B$1,VLOOKUP(D899,[1]DI!$A$4:$B$15000,2,FALSE),0)</f>
        <v>0</v>
      </c>
      <c r="F899" s="14">
        <f t="shared" ca="1" si="318"/>
        <v>1</v>
      </c>
      <c r="G899" s="14">
        <f ca="1">(TRUNC(PRODUCT($F$12:$F898),16))</f>
        <v>1.4816560968263399</v>
      </c>
      <c r="H899" s="14">
        <f t="shared" ca="1" si="319"/>
        <v>1.4816560968263399</v>
      </c>
      <c r="I899" s="14">
        <f t="shared" ca="1" si="320"/>
        <v>1</v>
      </c>
      <c r="J899" s="13">
        <f t="shared" si="314"/>
        <v>4.4499999999999998E-2</v>
      </c>
      <c r="K899" s="33">
        <f t="shared" si="321"/>
        <v>45797</v>
      </c>
      <c r="L899" s="2">
        <f t="shared" si="322"/>
        <v>20</v>
      </c>
      <c r="M899" s="17">
        <f t="shared" si="323"/>
        <v>20</v>
      </c>
      <c r="N899" s="12">
        <f t="shared" si="324"/>
        <v>1.003461398</v>
      </c>
      <c r="O899" s="12">
        <f t="shared" ca="1" si="325"/>
        <v>1.003461398</v>
      </c>
      <c r="P899" s="17">
        <f t="shared" si="326"/>
        <v>0</v>
      </c>
      <c r="Q899" s="14">
        <f t="shared" ca="1" si="327"/>
        <v>24923.31170328</v>
      </c>
      <c r="R899" s="21">
        <f t="shared" si="312"/>
        <v>0</v>
      </c>
      <c r="S899" s="14">
        <f t="shared" si="328"/>
        <v>0</v>
      </c>
      <c r="T899" s="4" t="str">
        <f t="shared" si="329"/>
        <v>J=</v>
      </c>
      <c r="U899" s="33">
        <f t="shared" si="330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3"/>
        <v>45826</v>
      </c>
      <c r="B900" s="124" t="str">
        <f t="shared" ca="1" si="316"/>
        <v>n.d</v>
      </c>
      <c r="C900" s="7">
        <f t="shared" si="317"/>
        <v>7200360</v>
      </c>
      <c r="D900" s="96">
        <f t="shared" si="315"/>
        <v>45825</v>
      </c>
      <c r="E900" s="94">
        <f ca="1">IF(D900&lt;$B$1,VLOOKUP(D900,[1]DI!$A$4:$B$15000,2,FALSE),0)</f>
        <v>0</v>
      </c>
      <c r="F900" s="14">
        <f t="shared" ca="1" si="318"/>
        <v>1</v>
      </c>
      <c r="G900" s="14">
        <f ca="1">(TRUNC(PRODUCT($F$12:$F899),16))</f>
        <v>1.4816560968263399</v>
      </c>
      <c r="H900" s="14">
        <f t="shared" ca="1" si="319"/>
        <v>1.4816560968263399</v>
      </c>
      <c r="I900" s="14">
        <f t="shared" ca="1" si="320"/>
        <v>1</v>
      </c>
      <c r="J900" s="13">
        <f t="shared" si="314"/>
        <v>4.4499999999999998E-2</v>
      </c>
      <c r="K900" s="33">
        <f t="shared" si="321"/>
        <v>45797</v>
      </c>
      <c r="L900" s="2">
        <f t="shared" si="322"/>
        <v>21</v>
      </c>
      <c r="M900" s="17">
        <f t="shared" si="323"/>
        <v>21</v>
      </c>
      <c r="N900" s="12">
        <f t="shared" si="324"/>
        <v>1.003634782</v>
      </c>
      <c r="O900" s="12">
        <f t="shared" ca="1" si="325"/>
        <v>1.003634782</v>
      </c>
      <c r="P900" s="17">
        <f t="shared" si="326"/>
        <v>0</v>
      </c>
      <c r="Q900" s="14">
        <f t="shared" ca="1" si="327"/>
        <v>26171.738921519998</v>
      </c>
      <c r="R900" s="21">
        <f t="shared" si="312"/>
        <v>0</v>
      </c>
      <c r="S900" s="14">
        <f t="shared" si="328"/>
        <v>0</v>
      </c>
      <c r="T900" s="4" t="str">
        <f t="shared" si="329"/>
        <v>J=</v>
      </c>
      <c r="U900" s="33">
        <f t="shared" si="330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3"/>
        <v>45828</v>
      </c>
      <c r="B901" s="124" t="str">
        <f t="shared" ca="1" si="316"/>
        <v>n.d</v>
      </c>
      <c r="C901" s="7">
        <f t="shared" si="317"/>
        <v>7200360</v>
      </c>
      <c r="D901" s="96">
        <f t="shared" si="315"/>
        <v>45826</v>
      </c>
      <c r="E901" s="94">
        <f ca="1">IF(D901&lt;$B$1,VLOOKUP(D901,[1]DI!$A$4:$B$15000,2,FALSE),0)</f>
        <v>0</v>
      </c>
      <c r="F901" s="14">
        <f t="shared" ca="1" si="318"/>
        <v>1</v>
      </c>
      <c r="G901" s="14">
        <f ca="1">(TRUNC(PRODUCT($F$12:$F900),16))</f>
        <v>1.4816560968263399</v>
      </c>
      <c r="H901" s="14">
        <f t="shared" ca="1" si="319"/>
        <v>1.4816560968263399</v>
      </c>
      <c r="I901" s="14">
        <f t="shared" ca="1" si="320"/>
        <v>1</v>
      </c>
      <c r="J901" s="13">
        <f t="shared" si="314"/>
        <v>4.4499999999999998E-2</v>
      </c>
      <c r="K901" s="33">
        <f t="shared" si="321"/>
        <v>45797</v>
      </c>
      <c r="L901" s="2">
        <f t="shared" si="322"/>
        <v>22</v>
      </c>
      <c r="M901" s="17">
        <f t="shared" si="323"/>
        <v>22</v>
      </c>
      <c r="N901" s="12">
        <f t="shared" si="324"/>
        <v>1.003808196</v>
      </c>
      <c r="O901" s="12">
        <f t="shared" ca="1" si="325"/>
        <v>1.003808196</v>
      </c>
      <c r="P901" s="17">
        <f t="shared" si="326"/>
        <v>43</v>
      </c>
      <c r="Q901" s="14">
        <f t="shared" ca="1" si="327"/>
        <v>27420.382150559999</v>
      </c>
      <c r="R901" s="21">
        <f t="shared" si="312"/>
        <v>0</v>
      </c>
      <c r="S901" s="14">
        <f t="shared" si="328"/>
        <v>0</v>
      </c>
      <c r="T901" s="4" t="str">
        <f t="shared" si="329"/>
        <v>J=</v>
      </c>
      <c r="U901" s="33">
        <f t="shared" si="330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3"/>
        <v>45831</v>
      </c>
      <c r="B902" s="124" t="str">
        <f t="shared" ca="1" si="316"/>
        <v>n.d</v>
      </c>
      <c r="C902" s="7">
        <f t="shared" si="317"/>
        <v>7200360</v>
      </c>
      <c r="D902" s="96">
        <f t="shared" si="315"/>
        <v>45828</v>
      </c>
      <c r="E902" s="94">
        <f ca="1">IF(D902&lt;$B$1,VLOOKUP(D902,[1]DI!$A$4:$B$15000,2,FALSE),0)</f>
        <v>0</v>
      </c>
      <c r="F902" s="14">
        <f t="shared" ca="1" si="318"/>
        <v>1</v>
      </c>
      <c r="G902" s="14">
        <f ca="1">(TRUNC(PRODUCT($F$12:$F901),16))</f>
        <v>1.4816560968263399</v>
      </c>
      <c r="H902" s="14">
        <f t="shared" ca="1" si="319"/>
        <v>1.4816560968263399</v>
      </c>
      <c r="I902" s="14">
        <f t="shared" ca="1" si="320"/>
        <v>1</v>
      </c>
      <c r="J902" s="13">
        <f t="shared" si="314"/>
        <v>4.4499999999999998E-2</v>
      </c>
      <c r="K902" s="33">
        <f t="shared" si="321"/>
        <v>45828</v>
      </c>
      <c r="L902" s="2">
        <f t="shared" si="322"/>
        <v>1</v>
      </c>
      <c r="M902" s="17">
        <f t="shared" si="323"/>
        <v>1</v>
      </c>
      <c r="N902" s="12">
        <f t="shared" si="324"/>
        <v>1.000172786</v>
      </c>
      <c r="O902" s="12">
        <f t="shared" ca="1" si="325"/>
        <v>1.000172786</v>
      </c>
      <c r="P902" s="17">
        <f t="shared" si="326"/>
        <v>0</v>
      </c>
      <c r="Q902" s="14">
        <f t="shared" ca="1" si="327"/>
        <v>1244.1214029600001</v>
      </c>
      <c r="R902" s="21">
        <f t="shared" si="312"/>
        <v>0</v>
      </c>
      <c r="S902" s="14">
        <f t="shared" si="328"/>
        <v>0</v>
      </c>
      <c r="T902" s="4" t="str">
        <f t="shared" si="329"/>
        <v>J=</v>
      </c>
      <c r="U902" s="33">
        <f t="shared" si="330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3"/>
        <v>45832</v>
      </c>
      <c r="B903" s="124" t="str">
        <f t="shared" ca="1" si="316"/>
        <v>n.d</v>
      </c>
      <c r="C903" s="7">
        <f t="shared" si="317"/>
        <v>7200360</v>
      </c>
      <c r="D903" s="96">
        <f t="shared" si="315"/>
        <v>45831</v>
      </c>
      <c r="E903" s="94">
        <f ca="1">IF(D903&lt;$B$1,VLOOKUP(D903,[1]DI!$A$4:$B$15000,2,FALSE),0)</f>
        <v>0</v>
      </c>
      <c r="F903" s="14">
        <f t="shared" ca="1" si="318"/>
        <v>1</v>
      </c>
      <c r="G903" s="14">
        <f ca="1">(TRUNC(PRODUCT($F$12:$F902),16))</f>
        <v>1.4816560968263399</v>
      </c>
      <c r="H903" s="14">
        <f t="shared" ca="1" si="319"/>
        <v>1.4816560968263399</v>
      </c>
      <c r="I903" s="14">
        <f t="shared" ca="1" si="320"/>
        <v>1</v>
      </c>
      <c r="J903" s="13">
        <f t="shared" si="314"/>
        <v>4.4499999999999998E-2</v>
      </c>
      <c r="K903" s="33">
        <f t="shared" si="321"/>
        <v>45828</v>
      </c>
      <c r="L903" s="2">
        <f t="shared" si="322"/>
        <v>2</v>
      </c>
      <c r="M903" s="17">
        <f t="shared" si="323"/>
        <v>2</v>
      </c>
      <c r="N903" s="12">
        <f t="shared" si="324"/>
        <v>1.0003456019999999</v>
      </c>
      <c r="O903" s="12">
        <f t="shared" ca="1" si="325"/>
        <v>1.0003456019999999</v>
      </c>
      <c r="P903" s="17">
        <f t="shared" si="326"/>
        <v>0</v>
      </c>
      <c r="Q903" s="14">
        <f t="shared" ca="1" si="327"/>
        <v>2488.4588167100001</v>
      </c>
      <c r="R903" s="21">
        <f t="shared" si="312"/>
        <v>0</v>
      </c>
      <c r="S903" s="14">
        <f t="shared" si="328"/>
        <v>0</v>
      </c>
      <c r="T903" s="4" t="str">
        <f t="shared" si="329"/>
        <v>J=</v>
      </c>
      <c r="U903" s="33">
        <f t="shared" si="330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3"/>
        <v>45833</v>
      </c>
      <c r="B904" s="124" t="str">
        <f t="shared" ca="1" si="316"/>
        <v>n.d</v>
      </c>
      <c r="C904" s="7">
        <f t="shared" si="317"/>
        <v>7200360</v>
      </c>
      <c r="D904" s="96">
        <f t="shared" si="315"/>
        <v>45832</v>
      </c>
      <c r="E904" s="94">
        <f ca="1">IF(D904&lt;$B$1,VLOOKUP(D904,[1]DI!$A$4:$B$15000,2,FALSE),0)</f>
        <v>0</v>
      </c>
      <c r="F904" s="14">
        <f t="shared" ca="1" si="318"/>
        <v>1</v>
      </c>
      <c r="G904" s="14">
        <f ca="1">(TRUNC(PRODUCT($F$12:$F903),16))</f>
        <v>1.4816560968263399</v>
      </c>
      <c r="H904" s="14">
        <f t="shared" ca="1" si="319"/>
        <v>1.4816560968263399</v>
      </c>
      <c r="I904" s="14">
        <f t="shared" ca="1" si="320"/>
        <v>1</v>
      </c>
      <c r="J904" s="13">
        <f t="shared" si="314"/>
        <v>4.4499999999999998E-2</v>
      </c>
      <c r="K904" s="33">
        <f t="shared" si="321"/>
        <v>45828</v>
      </c>
      <c r="L904" s="2">
        <f t="shared" si="322"/>
        <v>3</v>
      </c>
      <c r="M904" s="17">
        <f t="shared" si="323"/>
        <v>3</v>
      </c>
      <c r="N904" s="12">
        <f t="shared" si="324"/>
        <v>1.0005184469999999</v>
      </c>
      <c r="O904" s="12">
        <f t="shared" ca="1" si="325"/>
        <v>1.0005184469999999</v>
      </c>
      <c r="P904" s="17">
        <f t="shared" si="326"/>
        <v>0</v>
      </c>
      <c r="Q904" s="14">
        <f t="shared" ca="1" si="327"/>
        <v>3733.0050409099999</v>
      </c>
      <c r="R904" s="21">
        <f t="shared" si="312"/>
        <v>0</v>
      </c>
      <c r="S904" s="14">
        <f t="shared" si="328"/>
        <v>0</v>
      </c>
      <c r="T904" s="4" t="str">
        <f t="shared" si="329"/>
        <v>J=</v>
      </c>
      <c r="U904" s="33">
        <f t="shared" si="330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3"/>
        <v>45834</v>
      </c>
      <c r="B905" s="124" t="str">
        <f t="shared" ca="1" si="316"/>
        <v>n.d</v>
      </c>
      <c r="C905" s="7">
        <f t="shared" si="317"/>
        <v>7200360</v>
      </c>
      <c r="D905" s="96">
        <f t="shared" si="315"/>
        <v>45833</v>
      </c>
      <c r="E905" s="94">
        <f ca="1">IF(D905&lt;$B$1,VLOOKUP(D905,[1]DI!$A$4:$B$15000,2,FALSE),0)</f>
        <v>0</v>
      </c>
      <c r="F905" s="14">
        <f t="shared" ca="1" si="318"/>
        <v>1</v>
      </c>
      <c r="G905" s="14">
        <f ca="1">(TRUNC(PRODUCT($F$12:$F904),16))</f>
        <v>1.4816560968263399</v>
      </c>
      <c r="H905" s="14">
        <f t="shared" ca="1" si="319"/>
        <v>1.4816560968263399</v>
      </c>
      <c r="I905" s="14">
        <f t="shared" ca="1" si="320"/>
        <v>1</v>
      </c>
      <c r="J905" s="13">
        <f t="shared" si="314"/>
        <v>4.4499999999999998E-2</v>
      </c>
      <c r="K905" s="33">
        <f t="shared" si="321"/>
        <v>45828</v>
      </c>
      <c r="L905" s="2">
        <f t="shared" si="322"/>
        <v>4</v>
      </c>
      <c r="M905" s="17">
        <f t="shared" si="323"/>
        <v>4</v>
      </c>
      <c r="N905" s="12">
        <f t="shared" si="324"/>
        <v>1.0006913230000001</v>
      </c>
      <c r="O905" s="12">
        <f t="shared" ca="1" si="325"/>
        <v>1.0006913230000001</v>
      </c>
      <c r="P905" s="17">
        <f t="shared" si="326"/>
        <v>0</v>
      </c>
      <c r="Q905" s="14">
        <f t="shared" ca="1" si="327"/>
        <v>4977.7744762800003</v>
      </c>
      <c r="R905" s="21">
        <f t="shared" si="312"/>
        <v>0</v>
      </c>
      <c r="S905" s="14">
        <f t="shared" si="328"/>
        <v>0</v>
      </c>
      <c r="T905" s="4" t="str">
        <f t="shared" si="329"/>
        <v>J=</v>
      </c>
      <c r="U905" s="33">
        <f t="shared" si="330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3"/>
        <v>45835</v>
      </c>
      <c r="B906" s="124" t="str">
        <f t="shared" ca="1" si="316"/>
        <v>n.d</v>
      </c>
      <c r="C906" s="7">
        <f t="shared" si="317"/>
        <v>7200360</v>
      </c>
      <c r="D906" s="96">
        <f t="shared" si="315"/>
        <v>45834</v>
      </c>
      <c r="E906" s="94">
        <f ca="1">IF(D906&lt;$B$1,VLOOKUP(D906,[1]DI!$A$4:$B$15000,2,FALSE),0)</f>
        <v>0</v>
      </c>
      <c r="F906" s="14">
        <f t="shared" ca="1" si="318"/>
        <v>1</v>
      </c>
      <c r="G906" s="14">
        <f ca="1">(TRUNC(PRODUCT($F$12:$F905),16))</f>
        <v>1.4816560968263399</v>
      </c>
      <c r="H906" s="14">
        <f t="shared" ca="1" si="319"/>
        <v>1.4816560968263399</v>
      </c>
      <c r="I906" s="14">
        <f t="shared" ca="1" si="320"/>
        <v>1</v>
      </c>
      <c r="J906" s="13">
        <f t="shared" si="314"/>
        <v>4.4499999999999998E-2</v>
      </c>
      <c r="K906" s="33">
        <f t="shared" si="321"/>
        <v>45828</v>
      </c>
      <c r="L906" s="2">
        <f t="shared" si="322"/>
        <v>5</v>
      </c>
      <c r="M906" s="17">
        <f t="shared" si="323"/>
        <v>5</v>
      </c>
      <c r="N906" s="12">
        <f t="shared" si="324"/>
        <v>1.000864228</v>
      </c>
      <c r="O906" s="12">
        <f t="shared" ca="1" si="325"/>
        <v>1.000864228</v>
      </c>
      <c r="P906" s="17">
        <f t="shared" si="326"/>
        <v>0</v>
      </c>
      <c r="Q906" s="14">
        <f t="shared" ca="1" si="327"/>
        <v>6222.7527220700003</v>
      </c>
      <c r="R906" s="21">
        <f t="shared" si="312"/>
        <v>0</v>
      </c>
      <c r="S906" s="14">
        <f t="shared" si="328"/>
        <v>0</v>
      </c>
      <c r="T906" s="4" t="str">
        <f t="shared" si="329"/>
        <v>J=</v>
      </c>
      <c r="U906" s="33">
        <f t="shared" si="330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3"/>
        <v>45838</v>
      </c>
      <c r="B907" s="124" t="str">
        <f t="shared" ca="1" si="316"/>
        <v>n.d</v>
      </c>
      <c r="C907" s="7">
        <f t="shared" si="317"/>
        <v>7200360</v>
      </c>
      <c r="D907" s="96">
        <f t="shared" si="315"/>
        <v>45835</v>
      </c>
      <c r="E907" s="94">
        <f ca="1">IF(D907&lt;$B$1,VLOOKUP(D907,[1]DI!$A$4:$B$15000,2,FALSE),0)</f>
        <v>0</v>
      </c>
      <c r="F907" s="14">
        <f t="shared" ca="1" si="318"/>
        <v>1</v>
      </c>
      <c r="G907" s="14">
        <f ca="1">(TRUNC(PRODUCT($F$12:$F906),16))</f>
        <v>1.4816560968263399</v>
      </c>
      <c r="H907" s="14">
        <f t="shared" ca="1" si="319"/>
        <v>1.4816560968263399</v>
      </c>
      <c r="I907" s="14">
        <f t="shared" ca="1" si="320"/>
        <v>1</v>
      </c>
      <c r="J907" s="13">
        <f t="shared" si="314"/>
        <v>4.4499999999999998E-2</v>
      </c>
      <c r="K907" s="33">
        <f t="shared" si="321"/>
        <v>45828</v>
      </c>
      <c r="L907" s="2">
        <f t="shared" si="322"/>
        <v>6</v>
      </c>
      <c r="M907" s="17">
        <f t="shared" si="323"/>
        <v>6</v>
      </c>
      <c r="N907" s="12">
        <f t="shared" si="324"/>
        <v>1.001037164</v>
      </c>
      <c r="O907" s="12">
        <f t="shared" ca="1" si="325"/>
        <v>1.001037164</v>
      </c>
      <c r="P907" s="17">
        <f t="shared" si="326"/>
        <v>0</v>
      </c>
      <c r="Q907" s="14">
        <f t="shared" ca="1" si="327"/>
        <v>7467.95417903</v>
      </c>
      <c r="R907" s="21">
        <f t="shared" si="312"/>
        <v>0</v>
      </c>
      <c r="S907" s="14">
        <f t="shared" si="328"/>
        <v>0</v>
      </c>
      <c r="T907" s="4" t="str">
        <f t="shared" si="329"/>
        <v>J=</v>
      </c>
      <c r="U907" s="33">
        <f t="shared" si="330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3"/>
        <v>45839</v>
      </c>
      <c r="B908" s="124" t="str">
        <f t="shared" ca="1" si="316"/>
        <v>n.d</v>
      </c>
      <c r="C908" s="7">
        <f t="shared" si="317"/>
        <v>7200360</v>
      </c>
      <c r="D908" s="96">
        <f t="shared" si="315"/>
        <v>45838</v>
      </c>
      <c r="E908" s="94">
        <f ca="1">IF(D908&lt;$B$1,VLOOKUP(D908,[1]DI!$A$4:$B$15000,2,FALSE),0)</f>
        <v>0</v>
      </c>
      <c r="F908" s="14">
        <f t="shared" ca="1" si="318"/>
        <v>1</v>
      </c>
      <c r="G908" s="14">
        <f ca="1">(TRUNC(PRODUCT($F$12:$F907),16))</f>
        <v>1.4816560968263399</v>
      </c>
      <c r="H908" s="14">
        <f t="shared" ca="1" si="319"/>
        <v>1.4816560968263399</v>
      </c>
      <c r="I908" s="14">
        <f t="shared" ca="1" si="320"/>
        <v>1</v>
      </c>
      <c r="J908" s="13">
        <f t="shared" si="314"/>
        <v>4.4499999999999998E-2</v>
      </c>
      <c r="K908" s="33">
        <f t="shared" si="321"/>
        <v>45828</v>
      </c>
      <c r="L908" s="2">
        <f t="shared" si="322"/>
        <v>7</v>
      </c>
      <c r="M908" s="17">
        <f t="shared" si="323"/>
        <v>7</v>
      </c>
      <c r="N908" s="12">
        <f t="shared" si="324"/>
        <v>1.0012101289999999</v>
      </c>
      <c r="O908" s="12">
        <f t="shared" ca="1" si="325"/>
        <v>1.0012101289999999</v>
      </c>
      <c r="P908" s="17">
        <f t="shared" si="326"/>
        <v>0</v>
      </c>
      <c r="Q908" s="14">
        <f t="shared" ca="1" si="327"/>
        <v>8713.3644464299996</v>
      </c>
      <c r="R908" s="21">
        <f t="shared" ref="R908:R971" si="331">IF($P908&gt;0,VLOOKUP($P908,$W$12:$AC$150,7),0)</f>
        <v>0</v>
      </c>
      <c r="S908" s="14">
        <f t="shared" si="328"/>
        <v>0</v>
      </c>
      <c r="T908" s="4" t="str">
        <f t="shared" si="329"/>
        <v>J=</v>
      </c>
      <c r="U908" s="33">
        <f t="shared" si="330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2">WORKDAY($A908,1,$W$166:$W$544)</f>
        <v>45840</v>
      </c>
      <c r="B909" s="124" t="str">
        <f t="shared" ca="1" si="316"/>
        <v>n.d</v>
      </c>
      <c r="C909" s="7">
        <f t="shared" si="317"/>
        <v>7200360</v>
      </c>
      <c r="D909" s="96">
        <f t="shared" si="315"/>
        <v>45839</v>
      </c>
      <c r="E909" s="94">
        <f ca="1">IF(D909&lt;$B$1,VLOOKUP(D909,[1]DI!$A$4:$B$15000,2,FALSE),0)</f>
        <v>0</v>
      </c>
      <c r="F909" s="14">
        <f t="shared" ca="1" si="318"/>
        <v>1</v>
      </c>
      <c r="G909" s="14">
        <f ca="1">(TRUNC(PRODUCT($F$12:$F908),16))</f>
        <v>1.4816560968263399</v>
      </c>
      <c r="H909" s="14">
        <f t="shared" ca="1" si="319"/>
        <v>1.4816560968263399</v>
      </c>
      <c r="I909" s="14">
        <f t="shared" ca="1" si="320"/>
        <v>1</v>
      </c>
      <c r="J909" s="13">
        <f t="shared" ref="J909:J972" si="333">J908</f>
        <v>4.4499999999999998E-2</v>
      </c>
      <c r="K909" s="33">
        <f t="shared" si="321"/>
        <v>45828</v>
      </c>
      <c r="L909" s="2">
        <f t="shared" si="322"/>
        <v>8</v>
      </c>
      <c r="M909" s="17">
        <f t="shared" si="323"/>
        <v>8</v>
      </c>
      <c r="N909" s="12">
        <f t="shared" si="324"/>
        <v>1.001383124</v>
      </c>
      <c r="O909" s="12">
        <f t="shared" ca="1" si="325"/>
        <v>1.001383124</v>
      </c>
      <c r="P909" s="17">
        <f t="shared" si="326"/>
        <v>0</v>
      </c>
      <c r="Q909" s="14">
        <f t="shared" ca="1" si="327"/>
        <v>9958.9907246300008</v>
      </c>
      <c r="R909" s="21">
        <f t="shared" si="331"/>
        <v>0</v>
      </c>
      <c r="S909" s="14">
        <f t="shared" si="328"/>
        <v>0</v>
      </c>
      <c r="T909" s="4" t="str">
        <f t="shared" si="329"/>
        <v>J=</v>
      </c>
      <c r="U909" s="33">
        <f t="shared" si="330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2"/>
        <v>45841</v>
      </c>
      <c r="B910" s="124" t="str">
        <f t="shared" ca="1" si="316"/>
        <v>n.d</v>
      </c>
      <c r="C910" s="7">
        <f t="shared" si="317"/>
        <v>7200360</v>
      </c>
      <c r="D910" s="96">
        <f t="shared" si="315"/>
        <v>45840</v>
      </c>
      <c r="E910" s="94">
        <f ca="1">IF(D910&lt;$B$1,VLOOKUP(D910,[1]DI!$A$4:$B$15000,2,FALSE),0)</f>
        <v>0</v>
      </c>
      <c r="F910" s="14">
        <f t="shared" ca="1" si="318"/>
        <v>1</v>
      </c>
      <c r="G910" s="14">
        <f ca="1">(TRUNC(PRODUCT($F$12:$F909),16))</f>
        <v>1.4816560968263399</v>
      </c>
      <c r="H910" s="14">
        <f t="shared" ca="1" si="319"/>
        <v>1.4816560968263399</v>
      </c>
      <c r="I910" s="14">
        <f t="shared" ca="1" si="320"/>
        <v>1</v>
      </c>
      <c r="J910" s="13">
        <f t="shared" si="333"/>
        <v>4.4499999999999998E-2</v>
      </c>
      <c r="K910" s="33">
        <f t="shared" si="321"/>
        <v>45828</v>
      </c>
      <c r="L910" s="2">
        <f t="shared" si="322"/>
        <v>9</v>
      </c>
      <c r="M910" s="17">
        <f t="shared" si="323"/>
        <v>9</v>
      </c>
      <c r="N910" s="12">
        <f t="shared" si="324"/>
        <v>1.001556149</v>
      </c>
      <c r="O910" s="12">
        <f t="shared" ca="1" si="325"/>
        <v>1.001556149</v>
      </c>
      <c r="P910" s="17">
        <f t="shared" si="326"/>
        <v>0</v>
      </c>
      <c r="Q910" s="14">
        <f t="shared" ca="1" si="327"/>
        <v>11204.83301364</v>
      </c>
      <c r="R910" s="21">
        <f t="shared" si="331"/>
        <v>0</v>
      </c>
      <c r="S910" s="14">
        <f t="shared" si="328"/>
        <v>0</v>
      </c>
      <c r="T910" s="4" t="str">
        <f t="shared" si="329"/>
        <v>J=</v>
      </c>
      <c r="U910" s="33">
        <f t="shared" si="330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2"/>
        <v>45842</v>
      </c>
      <c r="B911" s="124" t="str">
        <f t="shared" ca="1" si="316"/>
        <v>n.d</v>
      </c>
      <c r="C911" s="7">
        <f t="shared" si="317"/>
        <v>7200360</v>
      </c>
      <c r="D911" s="96">
        <f t="shared" ref="D911:D974" si="334">WORKDAY($A911,-1,$W$160:$W$544)</f>
        <v>45841</v>
      </c>
      <c r="E911" s="94">
        <f ca="1">IF(D911&lt;$B$1,VLOOKUP(D911,[1]DI!$A$4:$B$15000,2,FALSE),0)</f>
        <v>0</v>
      </c>
      <c r="F911" s="14">
        <f t="shared" ca="1" si="318"/>
        <v>1</v>
      </c>
      <c r="G911" s="14">
        <f ca="1">(TRUNC(PRODUCT($F$12:$F910),16))</f>
        <v>1.4816560968263399</v>
      </c>
      <c r="H911" s="14">
        <f t="shared" ca="1" si="319"/>
        <v>1.4816560968263399</v>
      </c>
      <c r="I911" s="14">
        <f t="shared" ca="1" si="320"/>
        <v>1</v>
      </c>
      <c r="J911" s="13">
        <f t="shared" si="333"/>
        <v>4.4499999999999998E-2</v>
      </c>
      <c r="K911" s="33">
        <f t="shared" si="321"/>
        <v>45828</v>
      </c>
      <c r="L911" s="2">
        <f t="shared" si="322"/>
        <v>10</v>
      </c>
      <c r="M911" s="17">
        <f t="shared" si="323"/>
        <v>10</v>
      </c>
      <c r="N911" s="12">
        <f t="shared" si="324"/>
        <v>1.0017292040000001</v>
      </c>
      <c r="O911" s="12">
        <f t="shared" ca="1" si="325"/>
        <v>1.0017292040000001</v>
      </c>
      <c r="P911" s="17">
        <f t="shared" si="326"/>
        <v>0</v>
      </c>
      <c r="Q911" s="14">
        <f t="shared" ca="1" si="327"/>
        <v>12450.891313440001</v>
      </c>
      <c r="R911" s="21">
        <f t="shared" si="331"/>
        <v>0</v>
      </c>
      <c r="S911" s="14">
        <f t="shared" si="328"/>
        <v>0</v>
      </c>
      <c r="T911" s="4" t="str">
        <f t="shared" si="329"/>
        <v>J=</v>
      </c>
      <c r="U911" s="33">
        <f t="shared" si="330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2"/>
        <v>45845</v>
      </c>
      <c r="B912" s="124" t="str">
        <f t="shared" ca="1" si="316"/>
        <v>n.d</v>
      </c>
      <c r="C912" s="7">
        <f t="shared" si="317"/>
        <v>7200360</v>
      </c>
      <c r="D912" s="96">
        <f t="shared" si="334"/>
        <v>45842</v>
      </c>
      <c r="E912" s="94">
        <f ca="1">IF(D912&lt;$B$1,VLOOKUP(D912,[1]DI!$A$4:$B$15000,2,FALSE),0)</f>
        <v>0</v>
      </c>
      <c r="F912" s="14">
        <f t="shared" ca="1" si="318"/>
        <v>1</v>
      </c>
      <c r="G912" s="14">
        <f ca="1">(TRUNC(PRODUCT($F$12:$F911),16))</f>
        <v>1.4816560968263399</v>
      </c>
      <c r="H912" s="14">
        <f t="shared" ca="1" si="319"/>
        <v>1.4816560968263399</v>
      </c>
      <c r="I912" s="14">
        <f t="shared" ca="1" si="320"/>
        <v>1</v>
      </c>
      <c r="J912" s="13">
        <f t="shared" si="333"/>
        <v>4.4499999999999998E-2</v>
      </c>
      <c r="K912" s="33">
        <f t="shared" si="321"/>
        <v>45828</v>
      </c>
      <c r="L912" s="2">
        <f t="shared" si="322"/>
        <v>11</v>
      </c>
      <c r="M912" s="17">
        <f t="shared" si="323"/>
        <v>11</v>
      </c>
      <c r="N912" s="12">
        <f t="shared" si="324"/>
        <v>1.0019022879999999</v>
      </c>
      <c r="O912" s="12">
        <f t="shared" ca="1" si="325"/>
        <v>1.0019022879999999</v>
      </c>
      <c r="P912" s="17">
        <f t="shared" si="326"/>
        <v>0</v>
      </c>
      <c r="Q912" s="14">
        <f t="shared" ca="1" si="327"/>
        <v>13697.15842367</v>
      </c>
      <c r="R912" s="21">
        <f t="shared" si="331"/>
        <v>0</v>
      </c>
      <c r="S912" s="14">
        <f t="shared" si="328"/>
        <v>0</v>
      </c>
      <c r="T912" s="4" t="str">
        <f t="shared" si="329"/>
        <v>J=</v>
      </c>
      <c r="U912" s="33">
        <f t="shared" si="330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2"/>
        <v>45846</v>
      </c>
      <c r="B913" s="124" t="str">
        <f t="shared" ca="1" si="316"/>
        <v>n.d</v>
      </c>
      <c r="C913" s="7">
        <f t="shared" si="317"/>
        <v>7200360</v>
      </c>
      <c r="D913" s="96">
        <f t="shared" si="334"/>
        <v>45845</v>
      </c>
      <c r="E913" s="94">
        <f ca="1">IF(D913&lt;$B$1,VLOOKUP(D913,[1]DI!$A$4:$B$15000,2,FALSE),0)</f>
        <v>0</v>
      </c>
      <c r="F913" s="14">
        <f t="shared" ca="1" si="318"/>
        <v>1</v>
      </c>
      <c r="G913" s="14">
        <f ca="1">(TRUNC(PRODUCT($F$12:$F912),16))</f>
        <v>1.4816560968263399</v>
      </c>
      <c r="H913" s="14">
        <f t="shared" ca="1" si="319"/>
        <v>1.4816560968263399</v>
      </c>
      <c r="I913" s="14">
        <f t="shared" ca="1" si="320"/>
        <v>1</v>
      </c>
      <c r="J913" s="13">
        <f t="shared" si="333"/>
        <v>4.4499999999999998E-2</v>
      </c>
      <c r="K913" s="33">
        <f t="shared" si="321"/>
        <v>45828</v>
      </c>
      <c r="L913" s="2">
        <f t="shared" si="322"/>
        <v>12</v>
      </c>
      <c r="M913" s="17">
        <f t="shared" si="323"/>
        <v>12</v>
      </c>
      <c r="N913" s="12">
        <f t="shared" si="324"/>
        <v>1.0020754030000001</v>
      </c>
      <c r="O913" s="12">
        <f t="shared" ca="1" si="325"/>
        <v>1.0020754030000001</v>
      </c>
      <c r="P913" s="17">
        <f t="shared" si="326"/>
        <v>0</v>
      </c>
      <c r="Q913" s="14">
        <f t="shared" ca="1" si="327"/>
        <v>14943.64874508</v>
      </c>
      <c r="R913" s="21">
        <f t="shared" si="331"/>
        <v>0</v>
      </c>
      <c r="S913" s="14">
        <f t="shared" si="328"/>
        <v>0</v>
      </c>
      <c r="T913" s="4" t="str">
        <f t="shared" si="329"/>
        <v>J=</v>
      </c>
      <c r="U913" s="33">
        <f t="shared" si="330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2"/>
        <v>45847</v>
      </c>
      <c r="B914" s="124" t="str">
        <f t="shared" ca="1" si="316"/>
        <v>n.d</v>
      </c>
      <c r="C914" s="7">
        <f t="shared" si="317"/>
        <v>7200360</v>
      </c>
      <c r="D914" s="96">
        <f t="shared" si="334"/>
        <v>45846</v>
      </c>
      <c r="E914" s="94">
        <f ca="1">IF(D914&lt;$B$1,VLOOKUP(D914,[1]DI!$A$4:$B$15000,2,FALSE),0)</f>
        <v>0</v>
      </c>
      <c r="F914" s="14">
        <f t="shared" ca="1" si="318"/>
        <v>1</v>
      </c>
      <c r="G914" s="14">
        <f ca="1">(TRUNC(PRODUCT($F$12:$F913),16))</f>
        <v>1.4816560968263399</v>
      </c>
      <c r="H914" s="14">
        <f t="shared" ca="1" si="319"/>
        <v>1.4816560968263399</v>
      </c>
      <c r="I914" s="14">
        <f t="shared" ca="1" si="320"/>
        <v>1</v>
      </c>
      <c r="J914" s="13">
        <f t="shared" si="333"/>
        <v>4.4499999999999998E-2</v>
      </c>
      <c r="K914" s="33">
        <f t="shared" si="321"/>
        <v>45828</v>
      </c>
      <c r="L914" s="2">
        <f t="shared" si="322"/>
        <v>13</v>
      </c>
      <c r="M914" s="17">
        <f t="shared" si="323"/>
        <v>13</v>
      </c>
      <c r="N914" s="12">
        <f t="shared" si="324"/>
        <v>1.0022485480000001</v>
      </c>
      <c r="O914" s="12">
        <f t="shared" ca="1" si="325"/>
        <v>1.0022485480000001</v>
      </c>
      <c r="P914" s="17">
        <f t="shared" si="326"/>
        <v>0</v>
      </c>
      <c r="Q914" s="14">
        <f t="shared" ca="1" si="327"/>
        <v>16190.355077280001</v>
      </c>
      <c r="R914" s="21">
        <f t="shared" si="331"/>
        <v>0</v>
      </c>
      <c r="S914" s="14">
        <f t="shared" si="328"/>
        <v>0</v>
      </c>
      <c r="T914" s="4" t="str">
        <f t="shared" si="329"/>
        <v>J=</v>
      </c>
      <c r="U914" s="33">
        <f t="shared" si="330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2"/>
        <v>45848</v>
      </c>
      <c r="B915" s="124" t="str">
        <f t="shared" ca="1" si="316"/>
        <v>n.d</v>
      </c>
      <c r="C915" s="7">
        <f t="shared" si="317"/>
        <v>7200360</v>
      </c>
      <c r="D915" s="96">
        <f t="shared" si="334"/>
        <v>45847</v>
      </c>
      <c r="E915" s="94">
        <f ca="1">IF(D915&lt;$B$1,VLOOKUP(D915,[1]DI!$A$4:$B$15000,2,FALSE),0)</f>
        <v>0</v>
      </c>
      <c r="F915" s="14">
        <f t="shared" ca="1" si="318"/>
        <v>1</v>
      </c>
      <c r="G915" s="14">
        <f ca="1">(TRUNC(PRODUCT($F$12:$F914),16))</f>
        <v>1.4816560968263399</v>
      </c>
      <c r="H915" s="14">
        <f t="shared" ca="1" si="319"/>
        <v>1.4816560968263399</v>
      </c>
      <c r="I915" s="14">
        <f t="shared" ca="1" si="320"/>
        <v>1</v>
      </c>
      <c r="J915" s="13">
        <f t="shared" si="333"/>
        <v>4.4499999999999998E-2</v>
      </c>
      <c r="K915" s="33">
        <f t="shared" si="321"/>
        <v>45828</v>
      </c>
      <c r="L915" s="2">
        <f t="shared" si="322"/>
        <v>14</v>
      </c>
      <c r="M915" s="17">
        <f t="shared" si="323"/>
        <v>14</v>
      </c>
      <c r="N915" s="12">
        <f t="shared" si="324"/>
        <v>1.002421722</v>
      </c>
      <c r="O915" s="12">
        <f t="shared" ca="1" si="325"/>
        <v>1.002421722</v>
      </c>
      <c r="P915" s="17">
        <f t="shared" si="326"/>
        <v>0</v>
      </c>
      <c r="Q915" s="14">
        <f t="shared" ca="1" si="327"/>
        <v>17437.270219919999</v>
      </c>
      <c r="R915" s="21">
        <f t="shared" si="331"/>
        <v>0</v>
      </c>
      <c r="S915" s="14">
        <f t="shared" si="328"/>
        <v>0</v>
      </c>
      <c r="T915" s="4" t="str">
        <f t="shared" si="329"/>
        <v>J=</v>
      </c>
      <c r="U915" s="33">
        <f t="shared" si="330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2"/>
        <v>45849</v>
      </c>
      <c r="B916" s="124" t="str">
        <f t="shared" ca="1" si="316"/>
        <v>n.d</v>
      </c>
      <c r="C916" s="7">
        <f t="shared" si="317"/>
        <v>7200360</v>
      </c>
      <c r="D916" s="96">
        <f t="shared" si="334"/>
        <v>45848</v>
      </c>
      <c r="E916" s="94">
        <f ca="1">IF(D916&lt;$B$1,VLOOKUP(D916,[1]DI!$A$4:$B$15000,2,FALSE),0)</f>
        <v>0</v>
      </c>
      <c r="F916" s="14">
        <f t="shared" ca="1" si="318"/>
        <v>1</v>
      </c>
      <c r="G916" s="14">
        <f ca="1">(TRUNC(PRODUCT($F$12:$F915),16))</f>
        <v>1.4816560968263399</v>
      </c>
      <c r="H916" s="14">
        <f t="shared" ca="1" si="319"/>
        <v>1.4816560968263399</v>
      </c>
      <c r="I916" s="14">
        <f t="shared" ca="1" si="320"/>
        <v>1</v>
      </c>
      <c r="J916" s="13">
        <f t="shared" si="333"/>
        <v>4.4499999999999998E-2</v>
      </c>
      <c r="K916" s="33">
        <f t="shared" si="321"/>
        <v>45828</v>
      </c>
      <c r="L916" s="2">
        <f t="shared" si="322"/>
        <v>15</v>
      </c>
      <c r="M916" s="17">
        <f t="shared" si="323"/>
        <v>15</v>
      </c>
      <c r="N916" s="12">
        <f t="shared" si="324"/>
        <v>1.0025949270000001</v>
      </c>
      <c r="O916" s="12">
        <f t="shared" ca="1" si="325"/>
        <v>1.0025949270000001</v>
      </c>
      <c r="P916" s="17">
        <f t="shared" si="326"/>
        <v>0</v>
      </c>
      <c r="Q916" s="14">
        <f t="shared" ca="1" si="327"/>
        <v>18684.40857372</v>
      </c>
      <c r="R916" s="21">
        <f t="shared" si="331"/>
        <v>0</v>
      </c>
      <c r="S916" s="14">
        <f t="shared" si="328"/>
        <v>0</v>
      </c>
      <c r="T916" s="4" t="str">
        <f t="shared" si="329"/>
        <v>J=</v>
      </c>
      <c r="U916" s="33">
        <f t="shared" si="330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2"/>
        <v>45852</v>
      </c>
      <c r="B917" s="124" t="str">
        <f t="shared" ca="1" si="316"/>
        <v>n.d</v>
      </c>
      <c r="C917" s="7">
        <f t="shared" si="317"/>
        <v>7200360</v>
      </c>
      <c r="D917" s="96">
        <f t="shared" si="334"/>
        <v>45849</v>
      </c>
      <c r="E917" s="94">
        <f ca="1">IF(D917&lt;$B$1,VLOOKUP(D917,[1]DI!$A$4:$B$15000,2,FALSE),0)</f>
        <v>0</v>
      </c>
      <c r="F917" s="14">
        <f t="shared" ca="1" si="318"/>
        <v>1</v>
      </c>
      <c r="G917" s="14">
        <f ca="1">(TRUNC(PRODUCT($F$12:$F916),16))</f>
        <v>1.4816560968263399</v>
      </c>
      <c r="H917" s="14">
        <f t="shared" ca="1" si="319"/>
        <v>1.4816560968263399</v>
      </c>
      <c r="I917" s="14">
        <f t="shared" ca="1" si="320"/>
        <v>1</v>
      </c>
      <c r="J917" s="13">
        <f t="shared" si="333"/>
        <v>4.4499999999999998E-2</v>
      </c>
      <c r="K917" s="33">
        <f t="shared" si="321"/>
        <v>45828</v>
      </c>
      <c r="L917" s="2">
        <f t="shared" si="322"/>
        <v>16</v>
      </c>
      <c r="M917" s="17">
        <f t="shared" si="323"/>
        <v>16</v>
      </c>
      <c r="N917" s="12">
        <f t="shared" si="324"/>
        <v>1.0027681610000001</v>
      </c>
      <c r="O917" s="12">
        <f t="shared" ca="1" si="325"/>
        <v>1.0027681610000001</v>
      </c>
      <c r="P917" s="17">
        <f t="shared" si="326"/>
        <v>0</v>
      </c>
      <c r="Q917" s="14">
        <f t="shared" ca="1" si="327"/>
        <v>19931.75573796</v>
      </c>
      <c r="R917" s="21">
        <f t="shared" si="331"/>
        <v>0</v>
      </c>
      <c r="S917" s="14">
        <f t="shared" si="328"/>
        <v>0</v>
      </c>
      <c r="T917" s="4" t="str">
        <f t="shared" si="329"/>
        <v>J=</v>
      </c>
      <c r="U917" s="33">
        <f t="shared" si="330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2"/>
        <v>45853</v>
      </c>
      <c r="B918" s="124" t="str">
        <f t="shared" ca="1" si="316"/>
        <v>n.d</v>
      </c>
      <c r="C918" s="7">
        <f t="shared" si="317"/>
        <v>7200360</v>
      </c>
      <c r="D918" s="96">
        <f t="shared" si="334"/>
        <v>45852</v>
      </c>
      <c r="E918" s="94">
        <f ca="1">IF(D918&lt;$B$1,VLOOKUP(D918,[1]DI!$A$4:$B$15000,2,FALSE),0)</f>
        <v>0</v>
      </c>
      <c r="F918" s="14">
        <f t="shared" ca="1" si="318"/>
        <v>1</v>
      </c>
      <c r="G918" s="14">
        <f ca="1">(TRUNC(PRODUCT($F$12:$F917),16))</f>
        <v>1.4816560968263399</v>
      </c>
      <c r="H918" s="14">
        <f t="shared" ca="1" si="319"/>
        <v>1.4816560968263399</v>
      </c>
      <c r="I918" s="14">
        <f t="shared" ca="1" si="320"/>
        <v>1</v>
      </c>
      <c r="J918" s="13">
        <f t="shared" si="333"/>
        <v>4.4499999999999998E-2</v>
      </c>
      <c r="K918" s="33">
        <f t="shared" si="321"/>
        <v>45828</v>
      </c>
      <c r="L918" s="2">
        <f t="shared" si="322"/>
        <v>17</v>
      </c>
      <c r="M918" s="17">
        <f t="shared" si="323"/>
        <v>17</v>
      </c>
      <c r="N918" s="12">
        <f t="shared" si="324"/>
        <v>1.0029414249999999</v>
      </c>
      <c r="O918" s="12">
        <f t="shared" ca="1" si="325"/>
        <v>1.0029414249999999</v>
      </c>
      <c r="P918" s="17">
        <f t="shared" si="326"/>
        <v>0</v>
      </c>
      <c r="Q918" s="14">
        <f t="shared" ca="1" si="327"/>
        <v>21179.318912989998</v>
      </c>
      <c r="R918" s="21">
        <f t="shared" si="331"/>
        <v>0</v>
      </c>
      <c r="S918" s="14">
        <f t="shared" si="328"/>
        <v>0</v>
      </c>
      <c r="T918" s="4" t="str">
        <f t="shared" si="329"/>
        <v>J=</v>
      </c>
      <c r="U918" s="33">
        <f t="shared" si="330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2"/>
        <v>45854</v>
      </c>
      <c r="B919" s="124" t="str">
        <f t="shared" ca="1" si="316"/>
        <v>n.d</v>
      </c>
      <c r="C919" s="7">
        <f t="shared" si="317"/>
        <v>7200360</v>
      </c>
      <c r="D919" s="96">
        <f t="shared" si="334"/>
        <v>45853</v>
      </c>
      <c r="E919" s="94">
        <f ca="1">IF(D919&lt;$B$1,VLOOKUP(D919,[1]DI!$A$4:$B$15000,2,FALSE),0)</f>
        <v>0</v>
      </c>
      <c r="F919" s="14">
        <f t="shared" ca="1" si="318"/>
        <v>1</v>
      </c>
      <c r="G919" s="14">
        <f ca="1">(TRUNC(PRODUCT($F$12:$F918),16))</f>
        <v>1.4816560968263399</v>
      </c>
      <c r="H919" s="14">
        <f t="shared" ca="1" si="319"/>
        <v>1.4816560968263399</v>
      </c>
      <c r="I919" s="14">
        <f t="shared" ca="1" si="320"/>
        <v>1</v>
      </c>
      <c r="J919" s="13">
        <f t="shared" si="333"/>
        <v>4.4499999999999998E-2</v>
      </c>
      <c r="K919" s="33">
        <f t="shared" si="321"/>
        <v>45828</v>
      </c>
      <c r="L919" s="2">
        <f t="shared" si="322"/>
        <v>18</v>
      </c>
      <c r="M919" s="17">
        <f t="shared" si="323"/>
        <v>18</v>
      </c>
      <c r="N919" s="12">
        <f t="shared" si="324"/>
        <v>1.003114719</v>
      </c>
      <c r="O919" s="12">
        <f t="shared" ca="1" si="325"/>
        <v>1.003114719</v>
      </c>
      <c r="P919" s="17">
        <f t="shared" si="326"/>
        <v>0</v>
      </c>
      <c r="Q919" s="14">
        <f t="shared" ca="1" si="327"/>
        <v>22427.098098840001</v>
      </c>
      <c r="R919" s="21">
        <f t="shared" si="331"/>
        <v>0</v>
      </c>
      <c r="S919" s="14">
        <f t="shared" si="328"/>
        <v>0</v>
      </c>
      <c r="T919" s="4" t="str">
        <f t="shared" si="329"/>
        <v>J=</v>
      </c>
      <c r="U919" s="33">
        <f t="shared" si="330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2"/>
        <v>45855</v>
      </c>
      <c r="B920" s="124" t="str">
        <f t="shared" ca="1" si="316"/>
        <v>n.d</v>
      </c>
      <c r="C920" s="7">
        <f t="shared" si="317"/>
        <v>7200360</v>
      </c>
      <c r="D920" s="96">
        <f t="shared" si="334"/>
        <v>45854</v>
      </c>
      <c r="E920" s="94">
        <f ca="1">IF(D920&lt;$B$1,VLOOKUP(D920,[1]DI!$A$4:$B$15000,2,FALSE),0)</f>
        <v>0</v>
      </c>
      <c r="F920" s="14">
        <f t="shared" ca="1" si="318"/>
        <v>1</v>
      </c>
      <c r="G920" s="14">
        <f ca="1">(TRUNC(PRODUCT($F$12:$F919),16))</f>
        <v>1.4816560968263399</v>
      </c>
      <c r="H920" s="14">
        <f t="shared" ca="1" si="319"/>
        <v>1.4816560968263399</v>
      </c>
      <c r="I920" s="14">
        <f t="shared" ca="1" si="320"/>
        <v>1</v>
      </c>
      <c r="J920" s="13">
        <f t="shared" si="333"/>
        <v>4.4499999999999998E-2</v>
      </c>
      <c r="K920" s="33">
        <f t="shared" si="321"/>
        <v>45828</v>
      </c>
      <c r="L920" s="2">
        <f t="shared" si="322"/>
        <v>19</v>
      </c>
      <c r="M920" s="17">
        <f t="shared" si="323"/>
        <v>19</v>
      </c>
      <c r="N920" s="12">
        <f t="shared" si="324"/>
        <v>1.003288044</v>
      </c>
      <c r="O920" s="12">
        <f t="shared" ca="1" si="325"/>
        <v>1.003288044</v>
      </c>
      <c r="P920" s="17">
        <f t="shared" si="326"/>
        <v>0</v>
      </c>
      <c r="Q920" s="14">
        <f t="shared" ca="1" si="327"/>
        <v>23675.100495840001</v>
      </c>
      <c r="R920" s="21">
        <f t="shared" si="331"/>
        <v>0</v>
      </c>
      <c r="S920" s="14">
        <f t="shared" si="328"/>
        <v>0</v>
      </c>
      <c r="T920" s="4" t="str">
        <f t="shared" si="329"/>
        <v>J=</v>
      </c>
      <c r="U920" s="33">
        <f t="shared" si="330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2"/>
        <v>45856</v>
      </c>
      <c r="B921" s="124" t="str">
        <f t="shared" ca="1" si="316"/>
        <v>n.d</v>
      </c>
      <c r="C921" s="7">
        <f t="shared" si="317"/>
        <v>7200360</v>
      </c>
      <c r="D921" s="96">
        <f t="shared" si="334"/>
        <v>45855</v>
      </c>
      <c r="E921" s="94">
        <f ca="1">IF(D921&lt;$B$1,VLOOKUP(D921,[1]DI!$A$4:$B$15000,2,FALSE),0)</f>
        <v>0</v>
      </c>
      <c r="F921" s="14">
        <f t="shared" ca="1" si="318"/>
        <v>1</v>
      </c>
      <c r="G921" s="14">
        <f ca="1">(TRUNC(PRODUCT($F$12:$F920),16))</f>
        <v>1.4816560968263399</v>
      </c>
      <c r="H921" s="14">
        <f t="shared" ca="1" si="319"/>
        <v>1.4816560968263399</v>
      </c>
      <c r="I921" s="14">
        <f t="shared" ca="1" si="320"/>
        <v>1</v>
      </c>
      <c r="J921" s="13">
        <f t="shared" si="333"/>
        <v>4.4499999999999998E-2</v>
      </c>
      <c r="K921" s="33">
        <f t="shared" si="321"/>
        <v>45828</v>
      </c>
      <c r="L921" s="2">
        <f t="shared" si="322"/>
        <v>20</v>
      </c>
      <c r="M921" s="17">
        <f t="shared" si="323"/>
        <v>20</v>
      </c>
      <c r="N921" s="12">
        <f t="shared" si="324"/>
        <v>1.003461398</v>
      </c>
      <c r="O921" s="12">
        <f t="shared" ca="1" si="325"/>
        <v>1.003461398</v>
      </c>
      <c r="P921" s="17">
        <f t="shared" si="326"/>
        <v>0</v>
      </c>
      <c r="Q921" s="14">
        <f t="shared" ca="1" si="327"/>
        <v>24923.31170328</v>
      </c>
      <c r="R921" s="21">
        <f t="shared" si="331"/>
        <v>0</v>
      </c>
      <c r="S921" s="14">
        <f t="shared" si="328"/>
        <v>0</v>
      </c>
      <c r="T921" s="4" t="str">
        <f t="shared" si="329"/>
        <v>J=</v>
      </c>
      <c r="U921" s="33">
        <f t="shared" si="330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2"/>
        <v>45859</v>
      </c>
      <c r="B922" s="124" t="str">
        <f t="shared" ca="1" si="316"/>
        <v>n.d</v>
      </c>
      <c r="C922" s="7">
        <f t="shared" si="317"/>
        <v>7200360</v>
      </c>
      <c r="D922" s="96">
        <f t="shared" si="334"/>
        <v>45856</v>
      </c>
      <c r="E922" s="94">
        <f ca="1">IF(D922&lt;$B$1,VLOOKUP(D922,[1]DI!$A$4:$B$15000,2,FALSE),0)</f>
        <v>0</v>
      </c>
      <c r="F922" s="14">
        <f t="shared" ca="1" si="318"/>
        <v>1</v>
      </c>
      <c r="G922" s="14">
        <f ca="1">(TRUNC(PRODUCT($F$12:$F921),16))</f>
        <v>1.4816560968263399</v>
      </c>
      <c r="H922" s="14">
        <f t="shared" ca="1" si="319"/>
        <v>1.4816560968263399</v>
      </c>
      <c r="I922" s="14">
        <f t="shared" ca="1" si="320"/>
        <v>1</v>
      </c>
      <c r="J922" s="13">
        <f t="shared" si="333"/>
        <v>4.4499999999999998E-2</v>
      </c>
      <c r="K922" s="33">
        <f t="shared" si="321"/>
        <v>45828</v>
      </c>
      <c r="L922" s="2">
        <f t="shared" si="322"/>
        <v>21</v>
      </c>
      <c r="M922" s="17">
        <f t="shared" si="323"/>
        <v>21</v>
      </c>
      <c r="N922" s="12">
        <f t="shared" si="324"/>
        <v>1.003634782</v>
      </c>
      <c r="O922" s="12">
        <f t="shared" ca="1" si="325"/>
        <v>1.003634782</v>
      </c>
      <c r="P922" s="17">
        <f t="shared" si="326"/>
        <v>44</v>
      </c>
      <c r="Q922" s="14">
        <f t="shared" ca="1" si="327"/>
        <v>26171.738921519998</v>
      </c>
      <c r="R922" s="21">
        <f t="shared" si="331"/>
        <v>0</v>
      </c>
      <c r="S922" s="14">
        <f t="shared" si="328"/>
        <v>0</v>
      </c>
      <c r="T922" s="4" t="str">
        <f t="shared" si="329"/>
        <v>J=</v>
      </c>
      <c r="U922" s="33">
        <f t="shared" si="330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2"/>
        <v>45860</v>
      </c>
      <c r="B923" s="124" t="str">
        <f t="shared" ca="1" si="316"/>
        <v>n.d</v>
      </c>
      <c r="C923" s="7">
        <f t="shared" si="317"/>
        <v>7200360</v>
      </c>
      <c r="D923" s="96">
        <f t="shared" si="334"/>
        <v>45859</v>
      </c>
      <c r="E923" s="94">
        <f ca="1">IF(D923&lt;$B$1,VLOOKUP(D923,[1]DI!$A$4:$B$15000,2,FALSE),0)</f>
        <v>0</v>
      </c>
      <c r="F923" s="14">
        <f t="shared" ca="1" si="318"/>
        <v>1</v>
      </c>
      <c r="G923" s="14">
        <f ca="1">(TRUNC(PRODUCT($F$12:$F922),16))</f>
        <v>1.4816560968263399</v>
      </c>
      <c r="H923" s="14">
        <f t="shared" ca="1" si="319"/>
        <v>1.4816560968263399</v>
      </c>
      <c r="I923" s="14">
        <f t="shared" ca="1" si="320"/>
        <v>1</v>
      </c>
      <c r="J923" s="13">
        <f t="shared" si="333"/>
        <v>4.4499999999999998E-2</v>
      </c>
      <c r="K923" s="33">
        <f t="shared" si="321"/>
        <v>45859</v>
      </c>
      <c r="L923" s="2">
        <f t="shared" si="322"/>
        <v>1</v>
      </c>
      <c r="M923" s="17">
        <f t="shared" si="323"/>
        <v>1</v>
      </c>
      <c r="N923" s="12">
        <f t="shared" si="324"/>
        <v>1.000172786</v>
      </c>
      <c r="O923" s="12">
        <f t="shared" ca="1" si="325"/>
        <v>1.000172786</v>
      </c>
      <c r="P923" s="17">
        <f t="shared" si="326"/>
        <v>0</v>
      </c>
      <c r="Q923" s="14">
        <f t="shared" ca="1" si="327"/>
        <v>1244.1214029600001</v>
      </c>
      <c r="R923" s="21">
        <f t="shared" si="331"/>
        <v>0</v>
      </c>
      <c r="S923" s="14">
        <f t="shared" si="328"/>
        <v>0</v>
      </c>
      <c r="T923" s="4" t="str">
        <f t="shared" si="329"/>
        <v>J=</v>
      </c>
      <c r="U923" s="33">
        <f t="shared" si="330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2"/>
        <v>45861</v>
      </c>
      <c r="B924" s="124" t="str">
        <f t="shared" ca="1" si="316"/>
        <v>n.d</v>
      </c>
      <c r="C924" s="7">
        <f t="shared" si="317"/>
        <v>7200360</v>
      </c>
      <c r="D924" s="96">
        <f t="shared" si="334"/>
        <v>45860</v>
      </c>
      <c r="E924" s="94">
        <f ca="1">IF(D924&lt;$B$1,VLOOKUP(D924,[1]DI!$A$4:$B$15000,2,FALSE),0)</f>
        <v>0</v>
      </c>
      <c r="F924" s="14">
        <f t="shared" ca="1" si="318"/>
        <v>1</v>
      </c>
      <c r="G924" s="14">
        <f ca="1">(TRUNC(PRODUCT($F$12:$F923),16))</f>
        <v>1.4816560968263399</v>
      </c>
      <c r="H924" s="14">
        <f t="shared" ca="1" si="319"/>
        <v>1.4816560968263399</v>
      </c>
      <c r="I924" s="14">
        <f t="shared" ca="1" si="320"/>
        <v>1</v>
      </c>
      <c r="J924" s="13">
        <f t="shared" si="333"/>
        <v>4.4499999999999998E-2</v>
      </c>
      <c r="K924" s="33">
        <f t="shared" si="321"/>
        <v>45859</v>
      </c>
      <c r="L924" s="2">
        <f t="shared" si="322"/>
        <v>2</v>
      </c>
      <c r="M924" s="17">
        <f t="shared" si="323"/>
        <v>2</v>
      </c>
      <c r="N924" s="12">
        <f t="shared" si="324"/>
        <v>1.0003456019999999</v>
      </c>
      <c r="O924" s="12">
        <f t="shared" ca="1" si="325"/>
        <v>1.0003456019999999</v>
      </c>
      <c r="P924" s="17">
        <f t="shared" si="326"/>
        <v>0</v>
      </c>
      <c r="Q924" s="14">
        <f t="shared" ca="1" si="327"/>
        <v>2488.4588167100001</v>
      </c>
      <c r="R924" s="21">
        <f t="shared" si="331"/>
        <v>0</v>
      </c>
      <c r="S924" s="14">
        <f t="shared" si="328"/>
        <v>0</v>
      </c>
      <c r="T924" s="4" t="str">
        <f t="shared" si="329"/>
        <v>J=</v>
      </c>
      <c r="U924" s="33">
        <f t="shared" si="330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2"/>
        <v>45862</v>
      </c>
      <c r="B925" s="124" t="str">
        <f t="shared" ca="1" si="316"/>
        <v>n.d</v>
      </c>
      <c r="C925" s="7">
        <f t="shared" si="317"/>
        <v>7200360</v>
      </c>
      <c r="D925" s="96">
        <f t="shared" si="334"/>
        <v>45861</v>
      </c>
      <c r="E925" s="94">
        <f ca="1">IF(D925&lt;$B$1,VLOOKUP(D925,[1]DI!$A$4:$B$15000,2,FALSE),0)</f>
        <v>0</v>
      </c>
      <c r="F925" s="14">
        <f t="shared" ca="1" si="318"/>
        <v>1</v>
      </c>
      <c r="G925" s="14">
        <f ca="1">(TRUNC(PRODUCT($F$12:$F924),16))</f>
        <v>1.4816560968263399</v>
      </c>
      <c r="H925" s="14">
        <f t="shared" ca="1" si="319"/>
        <v>1.4816560968263399</v>
      </c>
      <c r="I925" s="14">
        <f t="shared" ca="1" si="320"/>
        <v>1</v>
      </c>
      <c r="J925" s="13">
        <f t="shared" si="333"/>
        <v>4.4499999999999998E-2</v>
      </c>
      <c r="K925" s="33">
        <f t="shared" si="321"/>
        <v>45859</v>
      </c>
      <c r="L925" s="2">
        <f t="shared" si="322"/>
        <v>3</v>
      </c>
      <c r="M925" s="17">
        <f t="shared" si="323"/>
        <v>3</v>
      </c>
      <c r="N925" s="12">
        <f t="shared" si="324"/>
        <v>1.0005184469999999</v>
      </c>
      <c r="O925" s="12">
        <f t="shared" ca="1" si="325"/>
        <v>1.0005184469999999</v>
      </c>
      <c r="P925" s="17">
        <f t="shared" si="326"/>
        <v>0</v>
      </c>
      <c r="Q925" s="14">
        <f t="shared" ca="1" si="327"/>
        <v>3733.0050409099999</v>
      </c>
      <c r="R925" s="21">
        <f t="shared" si="331"/>
        <v>0</v>
      </c>
      <c r="S925" s="14">
        <f t="shared" si="328"/>
        <v>0</v>
      </c>
      <c r="T925" s="4" t="str">
        <f t="shared" si="329"/>
        <v>J=</v>
      </c>
      <c r="U925" s="33">
        <f t="shared" si="330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2"/>
        <v>45863</v>
      </c>
      <c r="B926" s="124" t="str">
        <f t="shared" ca="1" si="316"/>
        <v>n.d</v>
      </c>
      <c r="C926" s="7">
        <f t="shared" si="317"/>
        <v>7200360</v>
      </c>
      <c r="D926" s="96">
        <f t="shared" si="334"/>
        <v>45862</v>
      </c>
      <c r="E926" s="94">
        <f ca="1">IF(D926&lt;$B$1,VLOOKUP(D926,[1]DI!$A$4:$B$15000,2,FALSE),0)</f>
        <v>0</v>
      </c>
      <c r="F926" s="14">
        <f t="shared" ca="1" si="318"/>
        <v>1</v>
      </c>
      <c r="G926" s="14">
        <f ca="1">(TRUNC(PRODUCT($F$12:$F925),16))</f>
        <v>1.4816560968263399</v>
      </c>
      <c r="H926" s="14">
        <f t="shared" ca="1" si="319"/>
        <v>1.4816560968263399</v>
      </c>
      <c r="I926" s="14">
        <f t="shared" ca="1" si="320"/>
        <v>1</v>
      </c>
      <c r="J926" s="13">
        <f t="shared" si="333"/>
        <v>4.4499999999999998E-2</v>
      </c>
      <c r="K926" s="33">
        <f t="shared" si="321"/>
        <v>45859</v>
      </c>
      <c r="L926" s="2">
        <f t="shared" si="322"/>
        <v>4</v>
      </c>
      <c r="M926" s="17">
        <f t="shared" si="323"/>
        <v>4</v>
      </c>
      <c r="N926" s="12">
        <f t="shared" si="324"/>
        <v>1.0006913230000001</v>
      </c>
      <c r="O926" s="12">
        <f t="shared" ca="1" si="325"/>
        <v>1.0006913230000001</v>
      </c>
      <c r="P926" s="17">
        <f t="shared" si="326"/>
        <v>0</v>
      </c>
      <c r="Q926" s="14">
        <f t="shared" ca="1" si="327"/>
        <v>4977.7744762800003</v>
      </c>
      <c r="R926" s="21">
        <f t="shared" si="331"/>
        <v>0</v>
      </c>
      <c r="S926" s="14">
        <f t="shared" si="328"/>
        <v>0</v>
      </c>
      <c r="T926" s="4" t="str">
        <f t="shared" si="329"/>
        <v>J=</v>
      </c>
      <c r="U926" s="33">
        <f t="shared" si="330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2"/>
        <v>45866</v>
      </c>
      <c r="B927" s="124" t="str">
        <f t="shared" ca="1" si="316"/>
        <v>n.d</v>
      </c>
      <c r="C927" s="7">
        <f t="shared" si="317"/>
        <v>7200360</v>
      </c>
      <c r="D927" s="96">
        <f t="shared" si="334"/>
        <v>45863</v>
      </c>
      <c r="E927" s="94">
        <f ca="1">IF(D927&lt;$B$1,VLOOKUP(D927,[1]DI!$A$4:$B$15000,2,FALSE),0)</f>
        <v>0</v>
      </c>
      <c r="F927" s="14">
        <f t="shared" ca="1" si="318"/>
        <v>1</v>
      </c>
      <c r="G927" s="14">
        <f ca="1">(TRUNC(PRODUCT($F$12:$F926),16))</f>
        <v>1.4816560968263399</v>
      </c>
      <c r="H927" s="14">
        <f t="shared" ca="1" si="319"/>
        <v>1.4816560968263399</v>
      </c>
      <c r="I927" s="14">
        <f t="shared" ca="1" si="320"/>
        <v>1</v>
      </c>
      <c r="J927" s="13">
        <f t="shared" si="333"/>
        <v>4.4499999999999998E-2</v>
      </c>
      <c r="K927" s="33">
        <f t="shared" si="321"/>
        <v>45859</v>
      </c>
      <c r="L927" s="2">
        <f t="shared" si="322"/>
        <v>5</v>
      </c>
      <c r="M927" s="17">
        <f t="shared" si="323"/>
        <v>5</v>
      </c>
      <c r="N927" s="12">
        <f t="shared" si="324"/>
        <v>1.000864228</v>
      </c>
      <c r="O927" s="12">
        <f t="shared" ca="1" si="325"/>
        <v>1.000864228</v>
      </c>
      <c r="P927" s="17">
        <f t="shared" si="326"/>
        <v>0</v>
      </c>
      <c r="Q927" s="14">
        <f t="shared" ca="1" si="327"/>
        <v>6222.7527220700003</v>
      </c>
      <c r="R927" s="21">
        <f t="shared" si="331"/>
        <v>0</v>
      </c>
      <c r="S927" s="14">
        <f t="shared" si="328"/>
        <v>0</v>
      </c>
      <c r="T927" s="4" t="str">
        <f t="shared" si="329"/>
        <v>J=</v>
      </c>
      <c r="U927" s="33">
        <f t="shared" si="330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2"/>
        <v>45867</v>
      </c>
      <c r="B928" s="124" t="str">
        <f t="shared" ca="1" si="316"/>
        <v>n.d</v>
      </c>
      <c r="C928" s="7">
        <f t="shared" si="317"/>
        <v>7200360</v>
      </c>
      <c r="D928" s="96">
        <f t="shared" si="334"/>
        <v>45866</v>
      </c>
      <c r="E928" s="94">
        <f ca="1">IF(D928&lt;$B$1,VLOOKUP(D928,[1]DI!$A$4:$B$15000,2,FALSE),0)</f>
        <v>0</v>
      </c>
      <c r="F928" s="14">
        <f t="shared" ca="1" si="318"/>
        <v>1</v>
      </c>
      <c r="G928" s="14">
        <f ca="1">(TRUNC(PRODUCT($F$12:$F927),16))</f>
        <v>1.4816560968263399</v>
      </c>
      <c r="H928" s="14">
        <f t="shared" ca="1" si="319"/>
        <v>1.4816560968263399</v>
      </c>
      <c r="I928" s="14">
        <f t="shared" ca="1" si="320"/>
        <v>1</v>
      </c>
      <c r="J928" s="13">
        <f t="shared" si="333"/>
        <v>4.4499999999999998E-2</v>
      </c>
      <c r="K928" s="33">
        <f t="shared" si="321"/>
        <v>45859</v>
      </c>
      <c r="L928" s="2">
        <f t="shared" si="322"/>
        <v>6</v>
      </c>
      <c r="M928" s="17">
        <f t="shared" si="323"/>
        <v>6</v>
      </c>
      <c r="N928" s="12">
        <f t="shared" si="324"/>
        <v>1.001037164</v>
      </c>
      <c r="O928" s="12">
        <f t="shared" ca="1" si="325"/>
        <v>1.001037164</v>
      </c>
      <c r="P928" s="17">
        <f t="shared" si="326"/>
        <v>0</v>
      </c>
      <c r="Q928" s="14">
        <f t="shared" ca="1" si="327"/>
        <v>7467.95417903</v>
      </c>
      <c r="R928" s="21">
        <f t="shared" si="331"/>
        <v>0</v>
      </c>
      <c r="S928" s="14">
        <f t="shared" si="328"/>
        <v>0</v>
      </c>
      <c r="T928" s="4" t="str">
        <f t="shared" si="329"/>
        <v>J=</v>
      </c>
      <c r="U928" s="33">
        <f t="shared" si="330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2"/>
        <v>45868</v>
      </c>
      <c r="B929" s="124" t="str">
        <f t="shared" ca="1" si="316"/>
        <v>n.d</v>
      </c>
      <c r="C929" s="7">
        <f t="shared" si="317"/>
        <v>7200360</v>
      </c>
      <c r="D929" s="96">
        <f t="shared" si="334"/>
        <v>45867</v>
      </c>
      <c r="E929" s="94">
        <f ca="1">IF(D929&lt;$B$1,VLOOKUP(D929,[1]DI!$A$4:$B$15000,2,FALSE),0)</f>
        <v>0</v>
      </c>
      <c r="F929" s="14">
        <f t="shared" ca="1" si="318"/>
        <v>1</v>
      </c>
      <c r="G929" s="14">
        <f ca="1">(TRUNC(PRODUCT($F$12:$F928),16))</f>
        <v>1.4816560968263399</v>
      </c>
      <c r="H929" s="14">
        <f t="shared" ca="1" si="319"/>
        <v>1.4816560968263399</v>
      </c>
      <c r="I929" s="14">
        <f t="shared" ca="1" si="320"/>
        <v>1</v>
      </c>
      <c r="J929" s="13">
        <f t="shared" si="333"/>
        <v>4.4499999999999998E-2</v>
      </c>
      <c r="K929" s="33">
        <f t="shared" si="321"/>
        <v>45859</v>
      </c>
      <c r="L929" s="2">
        <f t="shared" si="322"/>
        <v>7</v>
      </c>
      <c r="M929" s="17">
        <f t="shared" si="323"/>
        <v>7</v>
      </c>
      <c r="N929" s="12">
        <f t="shared" si="324"/>
        <v>1.0012101289999999</v>
      </c>
      <c r="O929" s="12">
        <f t="shared" ca="1" si="325"/>
        <v>1.0012101289999999</v>
      </c>
      <c r="P929" s="17">
        <f t="shared" si="326"/>
        <v>0</v>
      </c>
      <c r="Q929" s="14">
        <f t="shared" ca="1" si="327"/>
        <v>8713.3644464299996</v>
      </c>
      <c r="R929" s="21">
        <f t="shared" si="331"/>
        <v>0</v>
      </c>
      <c r="S929" s="14">
        <f t="shared" si="328"/>
        <v>0</v>
      </c>
      <c r="T929" s="4" t="str">
        <f t="shared" si="329"/>
        <v>J=</v>
      </c>
      <c r="U929" s="33">
        <f t="shared" si="330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2"/>
        <v>45869</v>
      </c>
      <c r="B930" s="124" t="str">
        <f t="shared" ca="1" si="316"/>
        <v>n.d</v>
      </c>
      <c r="C930" s="7">
        <f t="shared" si="317"/>
        <v>7200360</v>
      </c>
      <c r="D930" s="96">
        <f t="shared" si="334"/>
        <v>45868</v>
      </c>
      <c r="E930" s="94">
        <f ca="1">IF(D930&lt;$B$1,VLOOKUP(D930,[1]DI!$A$4:$B$15000,2,FALSE),0)</f>
        <v>0</v>
      </c>
      <c r="F930" s="14">
        <f t="shared" ca="1" si="318"/>
        <v>1</v>
      </c>
      <c r="G930" s="14">
        <f ca="1">(TRUNC(PRODUCT($F$12:$F929),16))</f>
        <v>1.4816560968263399</v>
      </c>
      <c r="H930" s="14">
        <f t="shared" ca="1" si="319"/>
        <v>1.4816560968263399</v>
      </c>
      <c r="I930" s="14">
        <f t="shared" ca="1" si="320"/>
        <v>1</v>
      </c>
      <c r="J930" s="13">
        <f t="shared" si="333"/>
        <v>4.4499999999999998E-2</v>
      </c>
      <c r="K930" s="33">
        <f t="shared" si="321"/>
        <v>45859</v>
      </c>
      <c r="L930" s="2">
        <f t="shared" si="322"/>
        <v>8</v>
      </c>
      <c r="M930" s="17">
        <f t="shared" si="323"/>
        <v>8</v>
      </c>
      <c r="N930" s="12">
        <f t="shared" si="324"/>
        <v>1.001383124</v>
      </c>
      <c r="O930" s="12">
        <f t="shared" ca="1" si="325"/>
        <v>1.001383124</v>
      </c>
      <c r="P930" s="17">
        <f t="shared" si="326"/>
        <v>0</v>
      </c>
      <c r="Q930" s="14">
        <f t="shared" ca="1" si="327"/>
        <v>9958.9907246300008</v>
      </c>
      <c r="R930" s="21">
        <f t="shared" si="331"/>
        <v>0</v>
      </c>
      <c r="S930" s="14">
        <f t="shared" si="328"/>
        <v>0</v>
      </c>
      <c r="T930" s="4" t="str">
        <f t="shared" si="329"/>
        <v>J=</v>
      </c>
      <c r="U930" s="33">
        <f t="shared" si="330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2"/>
        <v>45870</v>
      </c>
      <c r="B931" s="124" t="str">
        <f t="shared" ca="1" si="316"/>
        <v>n.d</v>
      </c>
      <c r="C931" s="7">
        <f t="shared" si="317"/>
        <v>7200360</v>
      </c>
      <c r="D931" s="96">
        <f t="shared" si="334"/>
        <v>45869</v>
      </c>
      <c r="E931" s="94">
        <f ca="1">IF(D931&lt;$B$1,VLOOKUP(D931,[1]DI!$A$4:$B$15000,2,FALSE),0)</f>
        <v>0</v>
      </c>
      <c r="F931" s="14">
        <f t="shared" ca="1" si="318"/>
        <v>1</v>
      </c>
      <c r="G931" s="14">
        <f ca="1">(TRUNC(PRODUCT($F$12:$F930),16))</f>
        <v>1.4816560968263399</v>
      </c>
      <c r="H931" s="14">
        <f t="shared" ca="1" si="319"/>
        <v>1.4816560968263399</v>
      </c>
      <c r="I931" s="14">
        <f t="shared" ca="1" si="320"/>
        <v>1</v>
      </c>
      <c r="J931" s="13">
        <f t="shared" si="333"/>
        <v>4.4499999999999998E-2</v>
      </c>
      <c r="K931" s="33">
        <f t="shared" si="321"/>
        <v>45859</v>
      </c>
      <c r="L931" s="2">
        <f t="shared" si="322"/>
        <v>9</v>
      </c>
      <c r="M931" s="17">
        <f t="shared" si="323"/>
        <v>9</v>
      </c>
      <c r="N931" s="12">
        <f t="shared" si="324"/>
        <v>1.001556149</v>
      </c>
      <c r="O931" s="12">
        <f t="shared" ca="1" si="325"/>
        <v>1.001556149</v>
      </c>
      <c r="P931" s="17">
        <f t="shared" si="326"/>
        <v>0</v>
      </c>
      <c r="Q931" s="14">
        <f t="shared" ca="1" si="327"/>
        <v>11204.83301364</v>
      </c>
      <c r="R931" s="21">
        <f t="shared" si="331"/>
        <v>0</v>
      </c>
      <c r="S931" s="14">
        <f t="shared" si="328"/>
        <v>0</v>
      </c>
      <c r="T931" s="4" t="str">
        <f t="shared" si="329"/>
        <v>J=</v>
      </c>
      <c r="U931" s="33">
        <f t="shared" si="330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2"/>
        <v>45873</v>
      </c>
      <c r="B932" s="124" t="str">
        <f t="shared" ca="1" si="316"/>
        <v>n.d</v>
      </c>
      <c r="C932" s="7">
        <f t="shared" si="317"/>
        <v>7200360</v>
      </c>
      <c r="D932" s="96">
        <f t="shared" si="334"/>
        <v>45870</v>
      </c>
      <c r="E932" s="94">
        <f ca="1">IF(D932&lt;$B$1,VLOOKUP(D932,[1]DI!$A$4:$B$15000,2,FALSE),0)</f>
        <v>0</v>
      </c>
      <c r="F932" s="14">
        <f t="shared" ca="1" si="318"/>
        <v>1</v>
      </c>
      <c r="G932" s="14">
        <f ca="1">(TRUNC(PRODUCT($F$12:$F931),16))</f>
        <v>1.4816560968263399</v>
      </c>
      <c r="H932" s="14">
        <f t="shared" ca="1" si="319"/>
        <v>1.4816560968263399</v>
      </c>
      <c r="I932" s="14">
        <f t="shared" ca="1" si="320"/>
        <v>1</v>
      </c>
      <c r="J932" s="13">
        <f t="shared" si="333"/>
        <v>4.4499999999999998E-2</v>
      </c>
      <c r="K932" s="33">
        <f t="shared" si="321"/>
        <v>45859</v>
      </c>
      <c r="L932" s="2">
        <f t="shared" si="322"/>
        <v>10</v>
      </c>
      <c r="M932" s="17">
        <f t="shared" si="323"/>
        <v>10</v>
      </c>
      <c r="N932" s="12">
        <f t="shared" si="324"/>
        <v>1.0017292040000001</v>
      </c>
      <c r="O932" s="12">
        <f t="shared" ca="1" si="325"/>
        <v>1.0017292040000001</v>
      </c>
      <c r="P932" s="17">
        <f t="shared" si="326"/>
        <v>0</v>
      </c>
      <c r="Q932" s="14">
        <f t="shared" ca="1" si="327"/>
        <v>12450.891313440001</v>
      </c>
      <c r="R932" s="21">
        <f t="shared" si="331"/>
        <v>0</v>
      </c>
      <c r="S932" s="14">
        <f t="shared" si="328"/>
        <v>0</v>
      </c>
      <c r="T932" s="4" t="str">
        <f t="shared" si="329"/>
        <v>J=</v>
      </c>
      <c r="U932" s="33">
        <f t="shared" si="330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2"/>
        <v>45874</v>
      </c>
      <c r="B933" s="124" t="str">
        <f t="shared" ca="1" si="316"/>
        <v>n.d</v>
      </c>
      <c r="C933" s="7">
        <f t="shared" si="317"/>
        <v>7200360</v>
      </c>
      <c r="D933" s="96">
        <f t="shared" si="334"/>
        <v>45873</v>
      </c>
      <c r="E933" s="94">
        <f ca="1">IF(D933&lt;$B$1,VLOOKUP(D933,[1]DI!$A$4:$B$15000,2,FALSE),0)</f>
        <v>0</v>
      </c>
      <c r="F933" s="14">
        <f t="shared" ca="1" si="318"/>
        <v>1</v>
      </c>
      <c r="G933" s="14">
        <f ca="1">(TRUNC(PRODUCT($F$12:$F932),16))</f>
        <v>1.4816560968263399</v>
      </c>
      <c r="H933" s="14">
        <f t="shared" ca="1" si="319"/>
        <v>1.4816560968263399</v>
      </c>
      <c r="I933" s="14">
        <f t="shared" ca="1" si="320"/>
        <v>1</v>
      </c>
      <c r="J933" s="13">
        <f t="shared" si="333"/>
        <v>4.4499999999999998E-2</v>
      </c>
      <c r="K933" s="33">
        <f t="shared" si="321"/>
        <v>45859</v>
      </c>
      <c r="L933" s="2">
        <f t="shared" si="322"/>
        <v>11</v>
      </c>
      <c r="M933" s="17">
        <f t="shared" si="323"/>
        <v>11</v>
      </c>
      <c r="N933" s="12">
        <f t="shared" si="324"/>
        <v>1.0019022879999999</v>
      </c>
      <c r="O933" s="12">
        <f t="shared" ca="1" si="325"/>
        <v>1.0019022879999999</v>
      </c>
      <c r="P933" s="17">
        <f t="shared" si="326"/>
        <v>0</v>
      </c>
      <c r="Q933" s="14">
        <f t="shared" ca="1" si="327"/>
        <v>13697.15842367</v>
      </c>
      <c r="R933" s="21">
        <f t="shared" si="331"/>
        <v>0</v>
      </c>
      <c r="S933" s="14">
        <f t="shared" si="328"/>
        <v>0</v>
      </c>
      <c r="T933" s="4" t="str">
        <f t="shared" si="329"/>
        <v>J=</v>
      </c>
      <c r="U933" s="33">
        <f t="shared" si="330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2"/>
        <v>45875</v>
      </c>
      <c r="B934" s="124" t="str">
        <f t="shared" ca="1" si="316"/>
        <v>n.d</v>
      </c>
      <c r="C934" s="7">
        <f t="shared" si="317"/>
        <v>7200360</v>
      </c>
      <c r="D934" s="96">
        <f t="shared" si="334"/>
        <v>45874</v>
      </c>
      <c r="E934" s="94">
        <f ca="1">IF(D934&lt;$B$1,VLOOKUP(D934,[1]DI!$A$4:$B$15000,2,FALSE),0)</f>
        <v>0</v>
      </c>
      <c r="F934" s="14">
        <f t="shared" ca="1" si="318"/>
        <v>1</v>
      </c>
      <c r="G934" s="14">
        <f ca="1">(TRUNC(PRODUCT($F$12:$F933),16))</f>
        <v>1.4816560968263399</v>
      </c>
      <c r="H934" s="14">
        <f t="shared" ca="1" si="319"/>
        <v>1.4816560968263399</v>
      </c>
      <c r="I934" s="14">
        <f t="shared" ca="1" si="320"/>
        <v>1</v>
      </c>
      <c r="J934" s="13">
        <f t="shared" si="333"/>
        <v>4.4499999999999998E-2</v>
      </c>
      <c r="K934" s="33">
        <f t="shared" si="321"/>
        <v>45859</v>
      </c>
      <c r="L934" s="2">
        <f t="shared" si="322"/>
        <v>12</v>
      </c>
      <c r="M934" s="17">
        <f t="shared" si="323"/>
        <v>12</v>
      </c>
      <c r="N934" s="12">
        <f t="shared" si="324"/>
        <v>1.0020754030000001</v>
      </c>
      <c r="O934" s="12">
        <f t="shared" ca="1" si="325"/>
        <v>1.0020754030000001</v>
      </c>
      <c r="P934" s="17">
        <f t="shared" si="326"/>
        <v>0</v>
      </c>
      <c r="Q934" s="14">
        <f t="shared" ca="1" si="327"/>
        <v>14943.64874508</v>
      </c>
      <c r="R934" s="21">
        <f t="shared" si="331"/>
        <v>0</v>
      </c>
      <c r="S934" s="14">
        <f t="shared" si="328"/>
        <v>0</v>
      </c>
      <c r="T934" s="4" t="str">
        <f t="shared" si="329"/>
        <v>J=</v>
      </c>
      <c r="U934" s="33">
        <f t="shared" si="330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2"/>
        <v>45876</v>
      </c>
      <c r="B935" s="124" t="str">
        <f t="shared" ca="1" si="316"/>
        <v>n.d</v>
      </c>
      <c r="C935" s="7">
        <f t="shared" si="317"/>
        <v>7200360</v>
      </c>
      <c r="D935" s="96">
        <f t="shared" si="334"/>
        <v>45875</v>
      </c>
      <c r="E935" s="94">
        <f ca="1">IF(D935&lt;$B$1,VLOOKUP(D935,[1]DI!$A$4:$B$15000,2,FALSE),0)</f>
        <v>0</v>
      </c>
      <c r="F935" s="14">
        <f t="shared" ca="1" si="318"/>
        <v>1</v>
      </c>
      <c r="G935" s="14">
        <f ca="1">(TRUNC(PRODUCT($F$12:$F934),16))</f>
        <v>1.4816560968263399</v>
      </c>
      <c r="H935" s="14">
        <f t="shared" ca="1" si="319"/>
        <v>1.4816560968263399</v>
      </c>
      <c r="I935" s="14">
        <f t="shared" ca="1" si="320"/>
        <v>1</v>
      </c>
      <c r="J935" s="13">
        <f t="shared" si="333"/>
        <v>4.4499999999999998E-2</v>
      </c>
      <c r="K935" s="33">
        <f t="shared" si="321"/>
        <v>45859</v>
      </c>
      <c r="L935" s="2">
        <f t="shared" si="322"/>
        <v>13</v>
      </c>
      <c r="M935" s="17">
        <f t="shared" si="323"/>
        <v>13</v>
      </c>
      <c r="N935" s="12">
        <f t="shared" si="324"/>
        <v>1.0022485480000001</v>
      </c>
      <c r="O935" s="12">
        <f t="shared" ca="1" si="325"/>
        <v>1.0022485480000001</v>
      </c>
      <c r="P935" s="17">
        <f t="shared" si="326"/>
        <v>0</v>
      </c>
      <c r="Q935" s="14">
        <f t="shared" ca="1" si="327"/>
        <v>16190.355077280001</v>
      </c>
      <c r="R935" s="21">
        <f t="shared" si="331"/>
        <v>0</v>
      </c>
      <c r="S935" s="14">
        <f t="shared" si="328"/>
        <v>0</v>
      </c>
      <c r="T935" s="4" t="str">
        <f t="shared" si="329"/>
        <v>J=</v>
      </c>
      <c r="U935" s="33">
        <f t="shared" si="330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2"/>
        <v>45877</v>
      </c>
      <c r="B936" s="124" t="str">
        <f t="shared" ca="1" si="316"/>
        <v>n.d</v>
      </c>
      <c r="C936" s="7">
        <f t="shared" si="317"/>
        <v>7200360</v>
      </c>
      <c r="D936" s="96">
        <f t="shared" si="334"/>
        <v>45876</v>
      </c>
      <c r="E936" s="94">
        <f ca="1">IF(D936&lt;$B$1,VLOOKUP(D936,[1]DI!$A$4:$B$15000,2,FALSE),0)</f>
        <v>0</v>
      </c>
      <c r="F936" s="14">
        <f t="shared" ca="1" si="318"/>
        <v>1</v>
      </c>
      <c r="G936" s="14">
        <f ca="1">(TRUNC(PRODUCT($F$12:$F935),16))</f>
        <v>1.4816560968263399</v>
      </c>
      <c r="H936" s="14">
        <f t="shared" ca="1" si="319"/>
        <v>1.4816560968263399</v>
      </c>
      <c r="I936" s="14">
        <f t="shared" ca="1" si="320"/>
        <v>1</v>
      </c>
      <c r="J936" s="13">
        <f t="shared" si="333"/>
        <v>4.4499999999999998E-2</v>
      </c>
      <c r="K936" s="33">
        <f t="shared" si="321"/>
        <v>45859</v>
      </c>
      <c r="L936" s="2">
        <f t="shared" si="322"/>
        <v>14</v>
      </c>
      <c r="M936" s="17">
        <f t="shared" si="323"/>
        <v>14</v>
      </c>
      <c r="N936" s="12">
        <f t="shared" si="324"/>
        <v>1.002421722</v>
      </c>
      <c r="O936" s="12">
        <f t="shared" ca="1" si="325"/>
        <v>1.002421722</v>
      </c>
      <c r="P936" s="17">
        <f t="shared" si="326"/>
        <v>0</v>
      </c>
      <c r="Q936" s="14">
        <f t="shared" ca="1" si="327"/>
        <v>17437.270219919999</v>
      </c>
      <c r="R936" s="21">
        <f t="shared" si="331"/>
        <v>0</v>
      </c>
      <c r="S936" s="14">
        <f t="shared" si="328"/>
        <v>0</v>
      </c>
      <c r="T936" s="4" t="str">
        <f t="shared" si="329"/>
        <v>J=</v>
      </c>
      <c r="U936" s="33">
        <f t="shared" si="330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2"/>
        <v>45880</v>
      </c>
      <c r="B937" s="124" t="str">
        <f t="shared" ca="1" si="316"/>
        <v>n.d</v>
      </c>
      <c r="C937" s="7">
        <f t="shared" si="317"/>
        <v>7200360</v>
      </c>
      <c r="D937" s="96">
        <f t="shared" si="334"/>
        <v>45877</v>
      </c>
      <c r="E937" s="94">
        <f ca="1">IF(D937&lt;$B$1,VLOOKUP(D937,[1]DI!$A$4:$B$15000,2,FALSE),0)</f>
        <v>0</v>
      </c>
      <c r="F937" s="14">
        <f t="shared" ca="1" si="318"/>
        <v>1</v>
      </c>
      <c r="G937" s="14">
        <f ca="1">(TRUNC(PRODUCT($F$12:$F936),16))</f>
        <v>1.4816560968263399</v>
      </c>
      <c r="H937" s="14">
        <f t="shared" ca="1" si="319"/>
        <v>1.4816560968263399</v>
      </c>
      <c r="I937" s="14">
        <f t="shared" ca="1" si="320"/>
        <v>1</v>
      </c>
      <c r="J937" s="13">
        <f t="shared" si="333"/>
        <v>4.4499999999999998E-2</v>
      </c>
      <c r="K937" s="33">
        <f t="shared" si="321"/>
        <v>45859</v>
      </c>
      <c r="L937" s="2">
        <f t="shared" si="322"/>
        <v>15</v>
      </c>
      <c r="M937" s="17">
        <f t="shared" si="323"/>
        <v>15</v>
      </c>
      <c r="N937" s="12">
        <f t="shared" si="324"/>
        <v>1.0025949270000001</v>
      </c>
      <c r="O937" s="12">
        <f t="shared" ca="1" si="325"/>
        <v>1.0025949270000001</v>
      </c>
      <c r="P937" s="17">
        <f t="shared" si="326"/>
        <v>0</v>
      </c>
      <c r="Q937" s="14">
        <f t="shared" ca="1" si="327"/>
        <v>18684.40857372</v>
      </c>
      <c r="R937" s="21">
        <f t="shared" si="331"/>
        <v>0</v>
      </c>
      <c r="S937" s="14">
        <f t="shared" si="328"/>
        <v>0</v>
      </c>
      <c r="T937" s="4" t="str">
        <f t="shared" si="329"/>
        <v>J=</v>
      </c>
      <c r="U937" s="33">
        <f t="shared" si="330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2"/>
        <v>45881</v>
      </c>
      <c r="B938" s="124" t="str">
        <f t="shared" ca="1" si="316"/>
        <v>n.d</v>
      </c>
      <c r="C938" s="7">
        <f t="shared" si="317"/>
        <v>7200360</v>
      </c>
      <c r="D938" s="96">
        <f t="shared" si="334"/>
        <v>45880</v>
      </c>
      <c r="E938" s="94">
        <f ca="1">IF(D938&lt;$B$1,VLOOKUP(D938,[1]DI!$A$4:$B$15000,2,FALSE),0)</f>
        <v>0</v>
      </c>
      <c r="F938" s="14">
        <f t="shared" ca="1" si="318"/>
        <v>1</v>
      </c>
      <c r="G938" s="14">
        <f ca="1">(TRUNC(PRODUCT($F$12:$F937),16))</f>
        <v>1.4816560968263399</v>
      </c>
      <c r="H938" s="14">
        <f t="shared" ca="1" si="319"/>
        <v>1.4816560968263399</v>
      </c>
      <c r="I938" s="14">
        <f t="shared" ca="1" si="320"/>
        <v>1</v>
      </c>
      <c r="J938" s="13">
        <f t="shared" si="333"/>
        <v>4.4499999999999998E-2</v>
      </c>
      <c r="K938" s="33">
        <f t="shared" si="321"/>
        <v>45859</v>
      </c>
      <c r="L938" s="2">
        <f t="shared" si="322"/>
        <v>16</v>
      </c>
      <c r="M938" s="17">
        <f t="shared" si="323"/>
        <v>16</v>
      </c>
      <c r="N938" s="12">
        <f t="shared" si="324"/>
        <v>1.0027681610000001</v>
      </c>
      <c r="O938" s="12">
        <f t="shared" ca="1" si="325"/>
        <v>1.0027681610000001</v>
      </c>
      <c r="P938" s="17">
        <f t="shared" si="326"/>
        <v>0</v>
      </c>
      <c r="Q938" s="14">
        <f t="shared" ca="1" si="327"/>
        <v>19931.75573796</v>
      </c>
      <c r="R938" s="21">
        <f t="shared" si="331"/>
        <v>0</v>
      </c>
      <c r="S938" s="14">
        <f t="shared" si="328"/>
        <v>0</v>
      </c>
      <c r="T938" s="4" t="str">
        <f t="shared" si="329"/>
        <v>J=</v>
      </c>
      <c r="U938" s="33">
        <f t="shared" si="330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2"/>
        <v>45882</v>
      </c>
      <c r="B939" s="124" t="str">
        <f t="shared" ca="1" si="316"/>
        <v>n.d</v>
      </c>
      <c r="C939" s="7">
        <f t="shared" si="317"/>
        <v>7200360</v>
      </c>
      <c r="D939" s="96">
        <f t="shared" si="334"/>
        <v>45881</v>
      </c>
      <c r="E939" s="94">
        <f ca="1">IF(D939&lt;$B$1,VLOOKUP(D939,[1]DI!$A$4:$B$15000,2,FALSE),0)</f>
        <v>0</v>
      </c>
      <c r="F939" s="14">
        <f t="shared" ca="1" si="318"/>
        <v>1</v>
      </c>
      <c r="G939" s="14">
        <f ca="1">(TRUNC(PRODUCT($F$12:$F938),16))</f>
        <v>1.4816560968263399</v>
      </c>
      <c r="H939" s="14">
        <f t="shared" ca="1" si="319"/>
        <v>1.4816560968263399</v>
      </c>
      <c r="I939" s="14">
        <f t="shared" ca="1" si="320"/>
        <v>1</v>
      </c>
      <c r="J939" s="13">
        <f t="shared" si="333"/>
        <v>4.4499999999999998E-2</v>
      </c>
      <c r="K939" s="33">
        <f t="shared" si="321"/>
        <v>45859</v>
      </c>
      <c r="L939" s="2">
        <f t="shared" si="322"/>
        <v>17</v>
      </c>
      <c r="M939" s="17">
        <f t="shared" si="323"/>
        <v>17</v>
      </c>
      <c r="N939" s="12">
        <f t="shared" si="324"/>
        <v>1.0029414249999999</v>
      </c>
      <c r="O939" s="12">
        <f t="shared" ca="1" si="325"/>
        <v>1.0029414249999999</v>
      </c>
      <c r="P939" s="17">
        <f t="shared" si="326"/>
        <v>0</v>
      </c>
      <c r="Q939" s="14">
        <f t="shared" ca="1" si="327"/>
        <v>21179.318912989998</v>
      </c>
      <c r="R939" s="21">
        <f t="shared" si="331"/>
        <v>0</v>
      </c>
      <c r="S939" s="14">
        <f t="shared" si="328"/>
        <v>0</v>
      </c>
      <c r="T939" s="4" t="str">
        <f t="shared" si="329"/>
        <v>J=</v>
      </c>
      <c r="U939" s="33">
        <f t="shared" si="330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2"/>
        <v>45883</v>
      </c>
      <c r="B940" s="124" t="str">
        <f t="shared" ca="1" si="316"/>
        <v>n.d</v>
      </c>
      <c r="C940" s="7">
        <f t="shared" si="317"/>
        <v>7200360</v>
      </c>
      <c r="D940" s="96">
        <f t="shared" si="334"/>
        <v>45882</v>
      </c>
      <c r="E940" s="94">
        <f ca="1">IF(D940&lt;$B$1,VLOOKUP(D940,[1]DI!$A$4:$B$15000,2,FALSE),0)</f>
        <v>0</v>
      </c>
      <c r="F940" s="14">
        <f t="shared" ca="1" si="318"/>
        <v>1</v>
      </c>
      <c r="G940" s="14">
        <f ca="1">(TRUNC(PRODUCT($F$12:$F939),16))</f>
        <v>1.4816560968263399</v>
      </c>
      <c r="H940" s="14">
        <f t="shared" ca="1" si="319"/>
        <v>1.4816560968263399</v>
      </c>
      <c r="I940" s="14">
        <f t="shared" ca="1" si="320"/>
        <v>1</v>
      </c>
      <c r="J940" s="13">
        <f t="shared" si="333"/>
        <v>4.4499999999999998E-2</v>
      </c>
      <c r="K940" s="33">
        <f t="shared" si="321"/>
        <v>45859</v>
      </c>
      <c r="L940" s="2">
        <f t="shared" si="322"/>
        <v>18</v>
      </c>
      <c r="M940" s="17">
        <f t="shared" si="323"/>
        <v>18</v>
      </c>
      <c r="N940" s="12">
        <f t="shared" si="324"/>
        <v>1.003114719</v>
      </c>
      <c r="O940" s="12">
        <f t="shared" ca="1" si="325"/>
        <v>1.003114719</v>
      </c>
      <c r="P940" s="17">
        <f t="shared" si="326"/>
        <v>0</v>
      </c>
      <c r="Q940" s="14">
        <f t="shared" ca="1" si="327"/>
        <v>22427.098098840001</v>
      </c>
      <c r="R940" s="21">
        <f t="shared" si="331"/>
        <v>0</v>
      </c>
      <c r="S940" s="14">
        <f t="shared" si="328"/>
        <v>0</v>
      </c>
      <c r="T940" s="4" t="str">
        <f t="shared" si="329"/>
        <v>J=</v>
      </c>
      <c r="U940" s="33">
        <f t="shared" si="330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2"/>
        <v>45884</v>
      </c>
      <c r="B941" s="124" t="str">
        <f t="shared" ca="1" si="316"/>
        <v>n.d</v>
      </c>
      <c r="C941" s="7">
        <f t="shared" si="317"/>
        <v>7200360</v>
      </c>
      <c r="D941" s="96">
        <f t="shared" si="334"/>
        <v>45883</v>
      </c>
      <c r="E941" s="94">
        <f ca="1">IF(D941&lt;$B$1,VLOOKUP(D941,[1]DI!$A$4:$B$15000,2,FALSE),0)</f>
        <v>0</v>
      </c>
      <c r="F941" s="14">
        <f t="shared" ca="1" si="318"/>
        <v>1</v>
      </c>
      <c r="G941" s="14">
        <f ca="1">(TRUNC(PRODUCT($F$12:$F940),16))</f>
        <v>1.4816560968263399</v>
      </c>
      <c r="H941" s="14">
        <f t="shared" ca="1" si="319"/>
        <v>1.4816560968263399</v>
      </c>
      <c r="I941" s="14">
        <f t="shared" ca="1" si="320"/>
        <v>1</v>
      </c>
      <c r="J941" s="13">
        <f t="shared" si="333"/>
        <v>4.4499999999999998E-2</v>
      </c>
      <c r="K941" s="33">
        <f t="shared" si="321"/>
        <v>45859</v>
      </c>
      <c r="L941" s="2">
        <f t="shared" si="322"/>
        <v>19</v>
      </c>
      <c r="M941" s="17">
        <f t="shared" si="323"/>
        <v>19</v>
      </c>
      <c r="N941" s="12">
        <f t="shared" si="324"/>
        <v>1.003288044</v>
      </c>
      <c r="O941" s="12">
        <f t="shared" ca="1" si="325"/>
        <v>1.003288044</v>
      </c>
      <c r="P941" s="17">
        <f t="shared" si="326"/>
        <v>0</v>
      </c>
      <c r="Q941" s="14">
        <f t="shared" ca="1" si="327"/>
        <v>23675.100495840001</v>
      </c>
      <c r="R941" s="21">
        <f t="shared" si="331"/>
        <v>0</v>
      </c>
      <c r="S941" s="14">
        <f t="shared" si="328"/>
        <v>0</v>
      </c>
      <c r="T941" s="4" t="str">
        <f t="shared" si="329"/>
        <v>J=</v>
      </c>
      <c r="U941" s="33">
        <f t="shared" si="330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2"/>
        <v>45887</v>
      </c>
      <c r="B942" s="124" t="str">
        <f t="shared" ca="1" si="316"/>
        <v>n.d</v>
      </c>
      <c r="C942" s="7">
        <f t="shared" si="317"/>
        <v>7200360</v>
      </c>
      <c r="D942" s="96">
        <f t="shared" si="334"/>
        <v>45884</v>
      </c>
      <c r="E942" s="94">
        <f ca="1">IF(D942&lt;$B$1,VLOOKUP(D942,[1]DI!$A$4:$B$15000,2,FALSE),0)</f>
        <v>0</v>
      </c>
      <c r="F942" s="14">
        <f t="shared" ca="1" si="318"/>
        <v>1</v>
      </c>
      <c r="G942" s="14">
        <f ca="1">(TRUNC(PRODUCT($F$12:$F941),16))</f>
        <v>1.4816560968263399</v>
      </c>
      <c r="H942" s="14">
        <f t="shared" ca="1" si="319"/>
        <v>1.4816560968263399</v>
      </c>
      <c r="I942" s="14">
        <f t="shared" ca="1" si="320"/>
        <v>1</v>
      </c>
      <c r="J942" s="13">
        <f t="shared" si="333"/>
        <v>4.4499999999999998E-2</v>
      </c>
      <c r="K942" s="33">
        <f t="shared" si="321"/>
        <v>45859</v>
      </c>
      <c r="L942" s="2">
        <f t="shared" si="322"/>
        <v>20</v>
      </c>
      <c r="M942" s="17">
        <f t="shared" si="323"/>
        <v>20</v>
      </c>
      <c r="N942" s="12">
        <f t="shared" si="324"/>
        <v>1.003461398</v>
      </c>
      <c r="O942" s="12">
        <f t="shared" ca="1" si="325"/>
        <v>1.003461398</v>
      </c>
      <c r="P942" s="17">
        <f t="shared" si="326"/>
        <v>0</v>
      </c>
      <c r="Q942" s="14">
        <f t="shared" ca="1" si="327"/>
        <v>24923.31170328</v>
      </c>
      <c r="R942" s="21">
        <f t="shared" si="331"/>
        <v>0</v>
      </c>
      <c r="S942" s="14">
        <f t="shared" si="328"/>
        <v>0</v>
      </c>
      <c r="T942" s="4" t="str">
        <f t="shared" si="329"/>
        <v>J=</v>
      </c>
      <c r="U942" s="33">
        <f t="shared" si="330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2"/>
        <v>45888</v>
      </c>
      <c r="B943" s="124" t="str">
        <f t="shared" ca="1" si="316"/>
        <v>n.d</v>
      </c>
      <c r="C943" s="7">
        <f t="shared" si="317"/>
        <v>7200360</v>
      </c>
      <c r="D943" s="96">
        <f t="shared" si="334"/>
        <v>45887</v>
      </c>
      <c r="E943" s="94">
        <f ca="1">IF(D943&lt;$B$1,VLOOKUP(D943,[1]DI!$A$4:$B$15000,2,FALSE),0)</f>
        <v>0</v>
      </c>
      <c r="F943" s="14">
        <f t="shared" ca="1" si="318"/>
        <v>1</v>
      </c>
      <c r="G943" s="14">
        <f ca="1">(TRUNC(PRODUCT($F$12:$F942),16))</f>
        <v>1.4816560968263399</v>
      </c>
      <c r="H943" s="14">
        <f t="shared" ca="1" si="319"/>
        <v>1.4816560968263399</v>
      </c>
      <c r="I943" s="14">
        <f t="shared" ca="1" si="320"/>
        <v>1</v>
      </c>
      <c r="J943" s="13">
        <f t="shared" si="333"/>
        <v>4.4499999999999998E-2</v>
      </c>
      <c r="K943" s="33">
        <f t="shared" si="321"/>
        <v>45859</v>
      </c>
      <c r="L943" s="2">
        <f t="shared" si="322"/>
        <v>21</v>
      </c>
      <c r="M943" s="17">
        <f t="shared" si="323"/>
        <v>21</v>
      </c>
      <c r="N943" s="12">
        <f t="shared" si="324"/>
        <v>1.003634782</v>
      </c>
      <c r="O943" s="12">
        <f t="shared" ca="1" si="325"/>
        <v>1.003634782</v>
      </c>
      <c r="P943" s="17">
        <f t="shared" si="326"/>
        <v>0</v>
      </c>
      <c r="Q943" s="14">
        <f t="shared" ca="1" si="327"/>
        <v>26171.738921519998</v>
      </c>
      <c r="R943" s="21">
        <f t="shared" si="331"/>
        <v>0</v>
      </c>
      <c r="S943" s="14">
        <f t="shared" si="328"/>
        <v>0</v>
      </c>
      <c r="T943" s="4" t="str">
        <f t="shared" si="329"/>
        <v>J=</v>
      </c>
      <c r="U943" s="33">
        <f t="shared" si="330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2"/>
        <v>45889</v>
      </c>
      <c r="B944" s="124" t="str">
        <f t="shared" ca="1" si="316"/>
        <v>n.d</v>
      </c>
      <c r="C944" s="7">
        <f t="shared" si="317"/>
        <v>7200360</v>
      </c>
      <c r="D944" s="96">
        <f t="shared" si="334"/>
        <v>45888</v>
      </c>
      <c r="E944" s="94">
        <f ca="1">IF(D944&lt;$B$1,VLOOKUP(D944,[1]DI!$A$4:$B$15000,2,FALSE),0)</f>
        <v>0</v>
      </c>
      <c r="F944" s="14">
        <f t="shared" ca="1" si="318"/>
        <v>1</v>
      </c>
      <c r="G944" s="14">
        <f ca="1">(TRUNC(PRODUCT($F$12:$F943),16))</f>
        <v>1.4816560968263399</v>
      </c>
      <c r="H944" s="14">
        <f t="shared" ca="1" si="319"/>
        <v>1.4816560968263399</v>
      </c>
      <c r="I944" s="14">
        <f t="shared" ca="1" si="320"/>
        <v>1</v>
      </c>
      <c r="J944" s="13">
        <f t="shared" si="333"/>
        <v>4.4499999999999998E-2</v>
      </c>
      <c r="K944" s="33">
        <f t="shared" si="321"/>
        <v>45859</v>
      </c>
      <c r="L944" s="2">
        <f t="shared" si="322"/>
        <v>22</v>
      </c>
      <c r="M944" s="17">
        <f t="shared" si="323"/>
        <v>22</v>
      </c>
      <c r="N944" s="12">
        <f t="shared" si="324"/>
        <v>1.003808196</v>
      </c>
      <c r="O944" s="12">
        <f t="shared" ca="1" si="325"/>
        <v>1.003808196</v>
      </c>
      <c r="P944" s="17">
        <f t="shared" si="326"/>
        <v>45</v>
      </c>
      <c r="Q944" s="14">
        <f t="shared" ca="1" si="327"/>
        <v>27420.382150559999</v>
      </c>
      <c r="R944" s="21">
        <f t="shared" si="331"/>
        <v>0</v>
      </c>
      <c r="S944" s="14">
        <f t="shared" si="328"/>
        <v>0</v>
      </c>
      <c r="T944" s="4" t="str">
        <f t="shared" si="329"/>
        <v>J=</v>
      </c>
      <c r="U944" s="33">
        <f t="shared" si="330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2"/>
        <v>45890</v>
      </c>
      <c r="B945" s="124" t="str">
        <f t="shared" ca="1" si="316"/>
        <v>n.d</v>
      </c>
      <c r="C945" s="7">
        <f t="shared" si="317"/>
        <v>7200360</v>
      </c>
      <c r="D945" s="96">
        <f t="shared" si="334"/>
        <v>45889</v>
      </c>
      <c r="E945" s="94">
        <f ca="1">IF(D945&lt;$B$1,VLOOKUP(D945,[1]DI!$A$4:$B$15000,2,FALSE),0)</f>
        <v>0</v>
      </c>
      <c r="F945" s="14">
        <f t="shared" ca="1" si="318"/>
        <v>1</v>
      </c>
      <c r="G945" s="14">
        <f ca="1">(TRUNC(PRODUCT($F$12:$F944),16))</f>
        <v>1.4816560968263399</v>
      </c>
      <c r="H945" s="14">
        <f t="shared" ca="1" si="319"/>
        <v>1.4816560968263399</v>
      </c>
      <c r="I945" s="14">
        <f t="shared" ca="1" si="320"/>
        <v>1</v>
      </c>
      <c r="J945" s="13">
        <f t="shared" si="333"/>
        <v>4.4499999999999998E-2</v>
      </c>
      <c r="K945" s="33">
        <f t="shared" si="321"/>
        <v>45889</v>
      </c>
      <c r="L945" s="2">
        <f t="shared" si="322"/>
        <v>1</v>
      </c>
      <c r="M945" s="17">
        <f t="shared" si="323"/>
        <v>1</v>
      </c>
      <c r="N945" s="12">
        <f t="shared" si="324"/>
        <v>1.000172786</v>
      </c>
      <c r="O945" s="12">
        <f t="shared" ca="1" si="325"/>
        <v>1.000172786</v>
      </c>
      <c r="P945" s="17">
        <f t="shared" si="326"/>
        <v>0</v>
      </c>
      <c r="Q945" s="14">
        <f t="shared" ca="1" si="327"/>
        <v>1244.1214029600001</v>
      </c>
      <c r="R945" s="21">
        <f t="shared" si="331"/>
        <v>0</v>
      </c>
      <c r="S945" s="14">
        <f t="shared" si="328"/>
        <v>0</v>
      </c>
      <c r="T945" s="4" t="str">
        <f t="shared" si="329"/>
        <v>J=</v>
      </c>
      <c r="U945" s="33">
        <f t="shared" si="330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2"/>
        <v>45891</v>
      </c>
      <c r="B946" s="124" t="str">
        <f t="shared" ca="1" si="316"/>
        <v>n.d</v>
      </c>
      <c r="C946" s="7">
        <f t="shared" si="317"/>
        <v>7200360</v>
      </c>
      <c r="D946" s="96">
        <f t="shared" si="334"/>
        <v>45890</v>
      </c>
      <c r="E946" s="94">
        <f ca="1">IF(D946&lt;$B$1,VLOOKUP(D946,[1]DI!$A$4:$B$15000,2,FALSE),0)</f>
        <v>0</v>
      </c>
      <c r="F946" s="14">
        <f t="shared" ca="1" si="318"/>
        <v>1</v>
      </c>
      <c r="G946" s="14">
        <f ca="1">(TRUNC(PRODUCT($F$12:$F945),16))</f>
        <v>1.4816560968263399</v>
      </c>
      <c r="H946" s="14">
        <f t="shared" ca="1" si="319"/>
        <v>1.4816560968263399</v>
      </c>
      <c r="I946" s="14">
        <f t="shared" ca="1" si="320"/>
        <v>1</v>
      </c>
      <c r="J946" s="13">
        <f t="shared" si="333"/>
        <v>4.4499999999999998E-2</v>
      </c>
      <c r="K946" s="33">
        <f t="shared" si="321"/>
        <v>45889</v>
      </c>
      <c r="L946" s="2">
        <f t="shared" si="322"/>
        <v>2</v>
      </c>
      <c r="M946" s="17">
        <f t="shared" si="323"/>
        <v>2</v>
      </c>
      <c r="N946" s="12">
        <f t="shared" si="324"/>
        <v>1.0003456019999999</v>
      </c>
      <c r="O946" s="12">
        <f t="shared" ca="1" si="325"/>
        <v>1.0003456019999999</v>
      </c>
      <c r="P946" s="17">
        <f t="shared" si="326"/>
        <v>0</v>
      </c>
      <c r="Q946" s="14">
        <f t="shared" ca="1" si="327"/>
        <v>2488.4588167100001</v>
      </c>
      <c r="R946" s="21">
        <f t="shared" si="331"/>
        <v>0</v>
      </c>
      <c r="S946" s="14">
        <f t="shared" si="328"/>
        <v>0</v>
      </c>
      <c r="T946" s="4" t="str">
        <f t="shared" si="329"/>
        <v>J=</v>
      </c>
      <c r="U946" s="33">
        <f t="shared" si="330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2"/>
        <v>45894</v>
      </c>
      <c r="B947" s="124" t="str">
        <f t="shared" ca="1" si="316"/>
        <v>n.d</v>
      </c>
      <c r="C947" s="7">
        <f t="shared" si="317"/>
        <v>7200360</v>
      </c>
      <c r="D947" s="96">
        <f t="shared" si="334"/>
        <v>45891</v>
      </c>
      <c r="E947" s="94">
        <f ca="1">IF(D947&lt;$B$1,VLOOKUP(D947,[1]DI!$A$4:$B$15000,2,FALSE),0)</f>
        <v>0</v>
      </c>
      <c r="F947" s="14">
        <f t="shared" ca="1" si="318"/>
        <v>1</v>
      </c>
      <c r="G947" s="14">
        <f ca="1">(TRUNC(PRODUCT($F$12:$F946),16))</f>
        <v>1.4816560968263399</v>
      </c>
      <c r="H947" s="14">
        <f t="shared" ca="1" si="319"/>
        <v>1.4816560968263399</v>
      </c>
      <c r="I947" s="14">
        <f t="shared" ca="1" si="320"/>
        <v>1</v>
      </c>
      <c r="J947" s="13">
        <f t="shared" si="333"/>
        <v>4.4499999999999998E-2</v>
      </c>
      <c r="K947" s="33">
        <f t="shared" si="321"/>
        <v>45889</v>
      </c>
      <c r="L947" s="2">
        <f t="shared" si="322"/>
        <v>3</v>
      </c>
      <c r="M947" s="17">
        <f t="shared" si="323"/>
        <v>3</v>
      </c>
      <c r="N947" s="12">
        <f t="shared" si="324"/>
        <v>1.0005184469999999</v>
      </c>
      <c r="O947" s="12">
        <f t="shared" ca="1" si="325"/>
        <v>1.0005184469999999</v>
      </c>
      <c r="P947" s="17">
        <f t="shared" si="326"/>
        <v>0</v>
      </c>
      <c r="Q947" s="14">
        <f t="shared" ca="1" si="327"/>
        <v>3733.0050409099999</v>
      </c>
      <c r="R947" s="21">
        <f t="shared" si="331"/>
        <v>0</v>
      </c>
      <c r="S947" s="14">
        <f t="shared" si="328"/>
        <v>0</v>
      </c>
      <c r="T947" s="4" t="str">
        <f t="shared" si="329"/>
        <v>J=</v>
      </c>
      <c r="U947" s="33">
        <f t="shared" si="330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2"/>
        <v>45895</v>
      </c>
      <c r="B948" s="124" t="str">
        <f t="shared" ca="1" si="316"/>
        <v>n.d</v>
      </c>
      <c r="C948" s="7">
        <f t="shared" si="317"/>
        <v>7200360</v>
      </c>
      <c r="D948" s="96">
        <f t="shared" si="334"/>
        <v>45894</v>
      </c>
      <c r="E948" s="94">
        <f ca="1">IF(D948&lt;$B$1,VLOOKUP(D948,[1]DI!$A$4:$B$15000,2,FALSE),0)</f>
        <v>0</v>
      </c>
      <c r="F948" s="14">
        <f t="shared" ca="1" si="318"/>
        <v>1</v>
      </c>
      <c r="G948" s="14">
        <f ca="1">(TRUNC(PRODUCT($F$12:$F947),16))</f>
        <v>1.4816560968263399</v>
      </c>
      <c r="H948" s="14">
        <f t="shared" ca="1" si="319"/>
        <v>1.4816560968263399</v>
      </c>
      <c r="I948" s="14">
        <f t="shared" ca="1" si="320"/>
        <v>1</v>
      </c>
      <c r="J948" s="13">
        <f t="shared" si="333"/>
        <v>4.4499999999999998E-2</v>
      </c>
      <c r="K948" s="33">
        <f t="shared" si="321"/>
        <v>45889</v>
      </c>
      <c r="L948" s="2">
        <f t="shared" si="322"/>
        <v>4</v>
      </c>
      <c r="M948" s="17">
        <f t="shared" si="323"/>
        <v>4</v>
      </c>
      <c r="N948" s="12">
        <f t="shared" si="324"/>
        <v>1.0006913230000001</v>
      </c>
      <c r="O948" s="12">
        <f t="shared" ca="1" si="325"/>
        <v>1.0006913230000001</v>
      </c>
      <c r="P948" s="17">
        <f t="shared" si="326"/>
        <v>0</v>
      </c>
      <c r="Q948" s="14">
        <f t="shared" ca="1" si="327"/>
        <v>4977.7744762800003</v>
      </c>
      <c r="R948" s="21">
        <f t="shared" si="331"/>
        <v>0</v>
      </c>
      <c r="S948" s="14">
        <f t="shared" si="328"/>
        <v>0</v>
      </c>
      <c r="T948" s="4" t="str">
        <f t="shared" si="329"/>
        <v>J=</v>
      </c>
      <c r="U948" s="33">
        <f t="shared" si="330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2"/>
        <v>45896</v>
      </c>
      <c r="B949" s="124" t="str">
        <f t="shared" ca="1" si="316"/>
        <v>n.d</v>
      </c>
      <c r="C949" s="7">
        <f t="shared" si="317"/>
        <v>7200360</v>
      </c>
      <c r="D949" s="96">
        <f t="shared" si="334"/>
        <v>45895</v>
      </c>
      <c r="E949" s="94">
        <f ca="1">IF(D949&lt;$B$1,VLOOKUP(D949,[1]DI!$A$4:$B$15000,2,FALSE),0)</f>
        <v>0</v>
      </c>
      <c r="F949" s="14">
        <f t="shared" ca="1" si="318"/>
        <v>1</v>
      </c>
      <c r="G949" s="14">
        <f ca="1">(TRUNC(PRODUCT($F$12:$F948),16))</f>
        <v>1.4816560968263399</v>
      </c>
      <c r="H949" s="14">
        <f t="shared" ca="1" si="319"/>
        <v>1.4816560968263399</v>
      </c>
      <c r="I949" s="14">
        <f t="shared" ca="1" si="320"/>
        <v>1</v>
      </c>
      <c r="J949" s="13">
        <f t="shared" si="333"/>
        <v>4.4499999999999998E-2</v>
      </c>
      <c r="K949" s="33">
        <f t="shared" si="321"/>
        <v>45889</v>
      </c>
      <c r="L949" s="2">
        <f t="shared" si="322"/>
        <v>5</v>
      </c>
      <c r="M949" s="17">
        <f t="shared" si="323"/>
        <v>5</v>
      </c>
      <c r="N949" s="12">
        <f t="shared" si="324"/>
        <v>1.000864228</v>
      </c>
      <c r="O949" s="12">
        <f t="shared" ca="1" si="325"/>
        <v>1.000864228</v>
      </c>
      <c r="P949" s="17">
        <f t="shared" si="326"/>
        <v>0</v>
      </c>
      <c r="Q949" s="14">
        <f t="shared" ca="1" si="327"/>
        <v>6222.7527220700003</v>
      </c>
      <c r="R949" s="21">
        <f t="shared" si="331"/>
        <v>0</v>
      </c>
      <c r="S949" s="14">
        <f t="shared" si="328"/>
        <v>0</v>
      </c>
      <c r="T949" s="4" t="str">
        <f t="shared" si="329"/>
        <v>J=</v>
      </c>
      <c r="U949" s="33">
        <f t="shared" si="330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2"/>
        <v>45897</v>
      </c>
      <c r="B950" s="124" t="str">
        <f t="shared" ca="1" si="316"/>
        <v>n.d</v>
      </c>
      <c r="C950" s="7">
        <f t="shared" si="317"/>
        <v>7200360</v>
      </c>
      <c r="D950" s="96">
        <f t="shared" si="334"/>
        <v>45896</v>
      </c>
      <c r="E950" s="94">
        <f ca="1">IF(D950&lt;$B$1,VLOOKUP(D950,[1]DI!$A$4:$B$15000,2,FALSE),0)</f>
        <v>0</v>
      </c>
      <c r="F950" s="14">
        <f t="shared" ca="1" si="318"/>
        <v>1</v>
      </c>
      <c r="G950" s="14">
        <f ca="1">(TRUNC(PRODUCT($F$12:$F949),16))</f>
        <v>1.4816560968263399</v>
      </c>
      <c r="H950" s="14">
        <f t="shared" ca="1" si="319"/>
        <v>1.4816560968263399</v>
      </c>
      <c r="I950" s="14">
        <f t="shared" ca="1" si="320"/>
        <v>1</v>
      </c>
      <c r="J950" s="13">
        <f t="shared" si="333"/>
        <v>4.4499999999999998E-2</v>
      </c>
      <c r="K950" s="33">
        <f t="shared" si="321"/>
        <v>45889</v>
      </c>
      <c r="L950" s="2">
        <f t="shared" si="322"/>
        <v>6</v>
      </c>
      <c r="M950" s="17">
        <f t="shared" si="323"/>
        <v>6</v>
      </c>
      <c r="N950" s="12">
        <f t="shared" si="324"/>
        <v>1.001037164</v>
      </c>
      <c r="O950" s="12">
        <f t="shared" ca="1" si="325"/>
        <v>1.001037164</v>
      </c>
      <c r="P950" s="17">
        <f t="shared" si="326"/>
        <v>0</v>
      </c>
      <c r="Q950" s="14">
        <f t="shared" ca="1" si="327"/>
        <v>7467.95417903</v>
      </c>
      <c r="R950" s="21">
        <f t="shared" si="331"/>
        <v>0</v>
      </c>
      <c r="S950" s="14">
        <f t="shared" si="328"/>
        <v>0</v>
      </c>
      <c r="T950" s="4" t="str">
        <f t="shared" si="329"/>
        <v>J=</v>
      </c>
      <c r="U950" s="33">
        <f t="shared" si="330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2"/>
        <v>45898</v>
      </c>
      <c r="B951" s="124" t="str">
        <f t="shared" ca="1" si="316"/>
        <v>n.d</v>
      </c>
      <c r="C951" s="7">
        <f t="shared" si="317"/>
        <v>7200360</v>
      </c>
      <c r="D951" s="96">
        <f t="shared" si="334"/>
        <v>45897</v>
      </c>
      <c r="E951" s="94">
        <f ca="1">IF(D951&lt;$B$1,VLOOKUP(D951,[1]DI!$A$4:$B$15000,2,FALSE),0)</f>
        <v>0</v>
      </c>
      <c r="F951" s="14">
        <f t="shared" ca="1" si="318"/>
        <v>1</v>
      </c>
      <c r="G951" s="14">
        <f ca="1">(TRUNC(PRODUCT($F$12:$F950),16))</f>
        <v>1.4816560968263399</v>
      </c>
      <c r="H951" s="14">
        <f t="shared" ca="1" si="319"/>
        <v>1.4816560968263399</v>
      </c>
      <c r="I951" s="14">
        <f t="shared" ca="1" si="320"/>
        <v>1</v>
      </c>
      <c r="J951" s="13">
        <f t="shared" si="333"/>
        <v>4.4499999999999998E-2</v>
      </c>
      <c r="K951" s="33">
        <f t="shared" si="321"/>
        <v>45889</v>
      </c>
      <c r="L951" s="2">
        <f t="shared" si="322"/>
        <v>7</v>
      </c>
      <c r="M951" s="17">
        <f t="shared" si="323"/>
        <v>7</v>
      </c>
      <c r="N951" s="12">
        <f t="shared" si="324"/>
        <v>1.0012101289999999</v>
      </c>
      <c r="O951" s="12">
        <f t="shared" ca="1" si="325"/>
        <v>1.0012101289999999</v>
      </c>
      <c r="P951" s="17">
        <f t="shared" si="326"/>
        <v>0</v>
      </c>
      <c r="Q951" s="14">
        <f t="shared" ca="1" si="327"/>
        <v>8713.3644464299996</v>
      </c>
      <c r="R951" s="21">
        <f t="shared" si="331"/>
        <v>0</v>
      </c>
      <c r="S951" s="14">
        <f t="shared" si="328"/>
        <v>0</v>
      </c>
      <c r="T951" s="4" t="str">
        <f t="shared" si="329"/>
        <v>J=</v>
      </c>
      <c r="U951" s="33">
        <f t="shared" si="330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2"/>
        <v>45901</v>
      </c>
      <c r="B952" s="124" t="str">
        <f t="shared" ca="1" si="316"/>
        <v>n.d</v>
      </c>
      <c r="C952" s="7">
        <f t="shared" si="317"/>
        <v>7200360</v>
      </c>
      <c r="D952" s="96">
        <f t="shared" si="334"/>
        <v>45898</v>
      </c>
      <c r="E952" s="94">
        <f ca="1">IF(D952&lt;$B$1,VLOOKUP(D952,[1]DI!$A$4:$B$15000,2,FALSE),0)</f>
        <v>0</v>
      </c>
      <c r="F952" s="14">
        <f t="shared" ca="1" si="318"/>
        <v>1</v>
      </c>
      <c r="G952" s="14">
        <f ca="1">(TRUNC(PRODUCT($F$12:$F951),16))</f>
        <v>1.4816560968263399</v>
      </c>
      <c r="H952" s="14">
        <f t="shared" ca="1" si="319"/>
        <v>1.4816560968263399</v>
      </c>
      <c r="I952" s="14">
        <f t="shared" ca="1" si="320"/>
        <v>1</v>
      </c>
      <c r="J952" s="13">
        <f t="shared" si="333"/>
        <v>4.4499999999999998E-2</v>
      </c>
      <c r="K952" s="33">
        <f t="shared" si="321"/>
        <v>45889</v>
      </c>
      <c r="L952" s="2">
        <f t="shared" si="322"/>
        <v>8</v>
      </c>
      <c r="M952" s="17">
        <f t="shared" si="323"/>
        <v>8</v>
      </c>
      <c r="N952" s="12">
        <f t="shared" si="324"/>
        <v>1.001383124</v>
      </c>
      <c r="O952" s="12">
        <f t="shared" ca="1" si="325"/>
        <v>1.001383124</v>
      </c>
      <c r="P952" s="17">
        <f t="shared" si="326"/>
        <v>0</v>
      </c>
      <c r="Q952" s="14">
        <f t="shared" ca="1" si="327"/>
        <v>9958.9907246300008</v>
      </c>
      <c r="R952" s="21">
        <f t="shared" si="331"/>
        <v>0</v>
      </c>
      <c r="S952" s="14">
        <f t="shared" si="328"/>
        <v>0</v>
      </c>
      <c r="T952" s="4" t="str">
        <f t="shared" si="329"/>
        <v>J=</v>
      </c>
      <c r="U952" s="33">
        <f t="shared" si="330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2"/>
        <v>45902</v>
      </c>
      <c r="B953" s="124" t="str">
        <f t="shared" ca="1" si="316"/>
        <v>n.d</v>
      </c>
      <c r="C953" s="7">
        <f t="shared" si="317"/>
        <v>7200360</v>
      </c>
      <c r="D953" s="96">
        <f t="shared" si="334"/>
        <v>45901</v>
      </c>
      <c r="E953" s="94">
        <f ca="1">IF(D953&lt;$B$1,VLOOKUP(D953,[1]DI!$A$4:$B$15000,2,FALSE),0)</f>
        <v>0</v>
      </c>
      <c r="F953" s="14">
        <f t="shared" ca="1" si="318"/>
        <v>1</v>
      </c>
      <c r="G953" s="14">
        <f ca="1">(TRUNC(PRODUCT($F$12:$F952),16))</f>
        <v>1.4816560968263399</v>
      </c>
      <c r="H953" s="14">
        <f t="shared" ca="1" si="319"/>
        <v>1.4816560968263399</v>
      </c>
      <c r="I953" s="14">
        <f t="shared" ca="1" si="320"/>
        <v>1</v>
      </c>
      <c r="J953" s="13">
        <f t="shared" si="333"/>
        <v>4.4499999999999998E-2</v>
      </c>
      <c r="K953" s="33">
        <f t="shared" si="321"/>
        <v>45889</v>
      </c>
      <c r="L953" s="2">
        <f t="shared" si="322"/>
        <v>9</v>
      </c>
      <c r="M953" s="17">
        <f t="shared" si="323"/>
        <v>9</v>
      </c>
      <c r="N953" s="12">
        <f t="shared" si="324"/>
        <v>1.001556149</v>
      </c>
      <c r="O953" s="12">
        <f t="shared" ca="1" si="325"/>
        <v>1.001556149</v>
      </c>
      <c r="P953" s="17">
        <f t="shared" si="326"/>
        <v>0</v>
      </c>
      <c r="Q953" s="14">
        <f t="shared" ca="1" si="327"/>
        <v>11204.83301364</v>
      </c>
      <c r="R953" s="21">
        <f t="shared" si="331"/>
        <v>0</v>
      </c>
      <c r="S953" s="14">
        <f t="shared" si="328"/>
        <v>0</v>
      </c>
      <c r="T953" s="4" t="str">
        <f t="shared" si="329"/>
        <v>J=</v>
      </c>
      <c r="U953" s="33">
        <f t="shared" si="330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2"/>
        <v>45903</v>
      </c>
      <c r="B954" s="124" t="str">
        <f t="shared" ca="1" si="316"/>
        <v>n.d</v>
      </c>
      <c r="C954" s="7">
        <f t="shared" si="317"/>
        <v>7200360</v>
      </c>
      <c r="D954" s="96">
        <f t="shared" si="334"/>
        <v>45902</v>
      </c>
      <c r="E954" s="94">
        <f ca="1">IF(D954&lt;$B$1,VLOOKUP(D954,[1]DI!$A$4:$B$15000,2,FALSE),0)</f>
        <v>0</v>
      </c>
      <c r="F954" s="14">
        <f t="shared" ca="1" si="318"/>
        <v>1</v>
      </c>
      <c r="G954" s="14">
        <f ca="1">(TRUNC(PRODUCT($F$12:$F953),16))</f>
        <v>1.4816560968263399</v>
      </c>
      <c r="H954" s="14">
        <f t="shared" ca="1" si="319"/>
        <v>1.4816560968263399</v>
      </c>
      <c r="I954" s="14">
        <f t="shared" ca="1" si="320"/>
        <v>1</v>
      </c>
      <c r="J954" s="13">
        <f t="shared" si="333"/>
        <v>4.4499999999999998E-2</v>
      </c>
      <c r="K954" s="33">
        <f t="shared" si="321"/>
        <v>45889</v>
      </c>
      <c r="L954" s="2">
        <f t="shared" si="322"/>
        <v>10</v>
      </c>
      <c r="M954" s="17">
        <f t="shared" si="323"/>
        <v>10</v>
      </c>
      <c r="N954" s="12">
        <f t="shared" si="324"/>
        <v>1.0017292040000001</v>
      </c>
      <c r="O954" s="12">
        <f t="shared" ca="1" si="325"/>
        <v>1.0017292040000001</v>
      </c>
      <c r="P954" s="17">
        <f t="shared" si="326"/>
        <v>0</v>
      </c>
      <c r="Q954" s="14">
        <f t="shared" ca="1" si="327"/>
        <v>12450.891313440001</v>
      </c>
      <c r="R954" s="21">
        <f t="shared" si="331"/>
        <v>0</v>
      </c>
      <c r="S954" s="14">
        <f t="shared" si="328"/>
        <v>0</v>
      </c>
      <c r="T954" s="4" t="str">
        <f t="shared" si="329"/>
        <v>J=</v>
      </c>
      <c r="U954" s="33">
        <f t="shared" si="330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2"/>
        <v>45904</v>
      </c>
      <c r="B955" s="124" t="str">
        <f t="shared" ca="1" si="316"/>
        <v>n.d</v>
      </c>
      <c r="C955" s="7">
        <f t="shared" si="317"/>
        <v>7200360</v>
      </c>
      <c r="D955" s="96">
        <f t="shared" si="334"/>
        <v>45903</v>
      </c>
      <c r="E955" s="94">
        <f ca="1">IF(D955&lt;$B$1,VLOOKUP(D955,[1]DI!$A$4:$B$15000,2,FALSE),0)</f>
        <v>0</v>
      </c>
      <c r="F955" s="14">
        <f t="shared" ca="1" si="318"/>
        <v>1</v>
      </c>
      <c r="G955" s="14">
        <f ca="1">(TRUNC(PRODUCT($F$12:$F954),16))</f>
        <v>1.4816560968263399</v>
      </c>
      <c r="H955" s="14">
        <f t="shared" ca="1" si="319"/>
        <v>1.4816560968263399</v>
      </c>
      <c r="I955" s="14">
        <f t="shared" ca="1" si="320"/>
        <v>1</v>
      </c>
      <c r="J955" s="13">
        <f t="shared" si="333"/>
        <v>4.4499999999999998E-2</v>
      </c>
      <c r="K955" s="33">
        <f t="shared" si="321"/>
        <v>45889</v>
      </c>
      <c r="L955" s="2">
        <f t="shared" si="322"/>
        <v>11</v>
      </c>
      <c r="M955" s="17">
        <f t="shared" si="323"/>
        <v>11</v>
      </c>
      <c r="N955" s="12">
        <f t="shared" si="324"/>
        <v>1.0019022879999999</v>
      </c>
      <c r="O955" s="12">
        <f t="shared" ca="1" si="325"/>
        <v>1.0019022879999999</v>
      </c>
      <c r="P955" s="17">
        <f t="shared" si="326"/>
        <v>0</v>
      </c>
      <c r="Q955" s="14">
        <f t="shared" ca="1" si="327"/>
        <v>13697.15842367</v>
      </c>
      <c r="R955" s="21">
        <f t="shared" si="331"/>
        <v>0</v>
      </c>
      <c r="S955" s="14">
        <f t="shared" si="328"/>
        <v>0</v>
      </c>
      <c r="T955" s="4" t="str">
        <f t="shared" si="329"/>
        <v>J=</v>
      </c>
      <c r="U955" s="33">
        <f t="shared" si="330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2"/>
        <v>45905</v>
      </c>
      <c r="B956" s="124" t="str">
        <f t="shared" ca="1" si="316"/>
        <v>n.d</v>
      </c>
      <c r="C956" s="7">
        <f t="shared" si="317"/>
        <v>7200360</v>
      </c>
      <c r="D956" s="96">
        <f t="shared" si="334"/>
        <v>45904</v>
      </c>
      <c r="E956" s="94">
        <f ca="1">IF(D956&lt;$B$1,VLOOKUP(D956,[1]DI!$A$4:$B$15000,2,FALSE),0)</f>
        <v>0</v>
      </c>
      <c r="F956" s="14">
        <f t="shared" ca="1" si="318"/>
        <v>1</v>
      </c>
      <c r="G956" s="14">
        <f ca="1">(TRUNC(PRODUCT($F$12:$F955),16))</f>
        <v>1.4816560968263399</v>
      </c>
      <c r="H956" s="14">
        <f t="shared" ca="1" si="319"/>
        <v>1.4816560968263399</v>
      </c>
      <c r="I956" s="14">
        <f t="shared" ca="1" si="320"/>
        <v>1</v>
      </c>
      <c r="J956" s="13">
        <f t="shared" si="333"/>
        <v>4.4499999999999998E-2</v>
      </c>
      <c r="K956" s="33">
        <f t="shared" si="321"/>
        <v>45889</v>
      </c>
      <c r="L956" s="2">
        <f t="shared" si="322"/>
        <v>12</v>
      </c>
      <c r="M956" s="17">
        <f t="shared" si="323"/>
        <v>12</v>
      </c>
      <c r="N956" s="12">
        <f t="shared" si="324"/>
        <v>1.0020754030000001</v>
      </c>
      <c r="O956" s="12">
        <f t="shared" ca="1" si="325"/>
        <v>1.0020754030000001</v>
      </c>
      <c r="P956" s="17">
        <f t="shared" si="326"/>
        <v>0</v>
      </c>
      <c r="Q956" s="14">
        <f t="shared" ca="1" si="327"/>
        <v>14943.64874508</v>
      </c>
      <c r="R956" s="21">
        <f t="shared" si="331"/>
        <v>0</v>
      </c>
      <c r="S956" s="14">
        <f t="shared" si="328"/>
        <v>0</v>
      </c>
      <c r="T956" s="4" t="str">
        <f t="shared" si="329"/>
        <v>J=</v>
      </c>
      <c r="U956" s="33">
        <f t="shared" si="330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2"/>
        <v>45908</v>
      </c>
      <c r="B957" s="124" t="str">
        <f t="shared" ca="1" si="316"/>
        <v>n.d</v>
      </c>
      <c r="C957" s="7">
        <f t="shared" si="317"/>
        <v>7200360</v>
      </c>
      <c r="D957" s="96">
        <f t="shared" si="334"/>
        <v>45905</v>
      </c>
      <c r="E957" s="94">
        <f ca="1">IF(D957&lt;$B$1,VLOOKUP(D957,[1]DI!$A$4:$B$15000,2,FALSE),0)</f>
        <v>0</v>
      </c>
      <c r="F957" s="14">
        <f t="shared" ca="1" si="318"/>
        <v>1</v>
      </c>
      <c r="G957" s="14">
        <f ca="1">(TRUNC(PRODUCT($F$12:$F956),16))</f>
        <v>1.4816560968263399</v>
      </c>
      <c r="H957" s="14">
        <f t="shared" ca="1" si="319"/>
        <v>1.4816560968263399</v>
      </c>
      <c r="I957" s="14">
        <f t="shared" ca="1" si="320"/>
        <v>1</v>
      </c>
      <c r="J957" s="13">
        <f t="shared" si="333"/>
        <v>4.4499999999999998E-2</v>
      </c>
      <c r="K957" s="33">
        <f t="shared" si="321"/>
        <v>45889</v>
      </c>
      <c r="L957" s="2">
        <f t="shared" si="322"/>
        <v>13</v>
      </c>
      <c r="M957" s="17">
        <f t="shared" si="323"/>
        <v>13</v>
      </c>
      <c r="N957" s="12">
        <f t="shared" si="324"/>
        <v>1.0022485480000001</v>
      </c>
      <c r="O957" s="12">
        <f t="shared" ca="1" si="325"/>
        <v>1.0022485480000001</v>
      </c>
      <c r="P957" s="17">
        <f t="shared" si="326"/>
        <v>0</v>
      </c>
      <c r="Q957" s="14">
        <f t="shared" ca="1" si="327"/>
        <v>16190.355077280001</v>
      </c>
      <c r="R957" s="21">
        <f t="shared" si="331"/>
        <v>0</v>
      </c>
      <c r="S957" s="14">
        <f t="shared" si="328"/>
        <v>0</v>
      </c>
      <c r="T957" s="4" t="str">
        <f t="shared" si="329"/>
        <v>J=</v>
      </c>
      <c r="U957" s="33">
        <f t="shared" si="330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2"/>
        <v>45909</v>
      </c>
      <c r="B958" s="124" t="str">
        <f t="shared" ca="1" si="316"/>
        <v>n.d</v>
      </c>
      <c r="C958" s="7">
        <f t="shared" si="317"/>
        <v>7200360</v>
      </c>
      <c r="D958" s="96">
        <f t="shared" si="334"/>
        <v>45908</v>
      </c>
      <c r="E958" s="94">
        <f ca="1">IF(D958&lt;$B$1,VLOOKUP(D958,[1]DI!$A$4:$B$15000,2,FALSE),0)</f>
        <v>0</v>
      </c>
      <c r="F958" s="14">
        <f t="shared" ca="1" si="318"/>
        <v>1</v>
      </c>
      <c r="G958" s="14">
        <f ca="1">(TRUNC(PRODUCT($F$12:$F957),16))</f>
        <v>1.4816560968263399</v>
      </c>
      <c r="H958" s="14">
        <f t="shared" ca="1" si="319"/>
        <v>1.4816560968263399</v>
      </c>
      <c r="I958" s="14">
        <f t="shared" ca="1" si="320"/>
        <v>1</v>
      </c>
      <c r="J958" s="13">
        <f t="shared" si="333"/>
        <v>4.4499999999999998E-2</v>
      </c>
      <c r="K958" s="33">
        <f t="shared" si="321"/>
        <v>45889</v>
      </c>
      <c r="L958" s="2">
        <f t="shared" si="322"/>
        <v>14</v>
      </c>
      <c r="M958" s="17">
        <f t="shared" si="323"/>
        <v>14</v>
      </c>
      <c r="N958" s="12">
        <f t="shared" si="324"/>
        <v>1.002421722</v>
      </c>
      <c r="O958" s="12">
        <f t="shared" ca="1" si="325"/>
        <v>1.002421722</v>
      </c>
      <c r="P958" s="17">
        <f t="shared" si="326"/>
        <v>0</v>
      </c>
      <c r="Q958" s="14">
        <f t="shared" ca="1" si="327"/>
        <v>17437.270219919999</v>
      </c>
      <c r="R958" s="21">
        <f t="shared" si="331"/>
        <v>0</v>
      </c>
      <c r="S958" s="14">
        <f t="shared" si="328"/>
        <v>0</v>
      </c>
      <c r="T958" s="4" t="str">
        <f t="shared" si="329"/>
        <v>J=</v>
      </c>
      <c r="U958" s="33">
        <f t="shared" si="330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2"/>
        <v>45910</v>
      </c>
      <c r="B959" s="124" t="str">
        <f t="shared" ca="1" si="316"/>
        <v>n.d</v>
      </c>
      <c r="C959" s="7">
        <f t="shared" si="317"/>
        <v>7200360</v>
      </c>
      <c r="D959" s="96">
        <f t="shared" si="334"/>
        <v>45909</v>
      </c>
      <c r="E959" s="94">
        <f ca="1">IF(D959&lt;$B$1,VLOOKUP(D959,[1]DI!$A$4:$B$15000,2,FALSE),0)</f>
        <v>0</v>
      </c>
      <c r="F959" s="14">
        <f t="shared" ca="1" si="318"/>
        <v>1</v>
      </c>
      <c r="G959" s="14">
        <f ca="1">(TRUNC(PRODUCT($F$12:$F958),16))</f>
        <v>1.4816560968263399</v>
      </c>
      <c r="H959" s="14">
        <f t="shared" ca="1" si="319"/>
        <v>1.4816560968263399</v>
      </c>
      <c r="I959" s="14">
        <f t="shared" ca="1" si="320"/>
        <v>1</v>
      </c>
      <c r="J959" s="13">
        <f t="shared" si="333"/>
        <v>4.4499999999999998E-2</v>
      </c>
      <c r="K959" s="33">
        <f t="shared" si="321"/>
        <v>45889</v>
      </c>
      <c r="L959" s="2">
        <f t="shared" si="322"/>
        <v>15</v>
      </c>
      <c r="M959" s="17">
        <f t="shared" si="323"/>
        <v>15</v>
      </c>
      <c r="N959" s="12">
        <f t="shared" si="324"/>
        <v>1.0025949270000001</v>
      </c>
      <c r="O959" s="12">
        <f t="shared" ca="1" si="325"/>
        <v>1.0025949270000001</v>
      </c>
      <c r="P959" s="17">
        <f t="shared" si="326"/>
        <v>0</v>
      </c>
      <c r="Q959" s="14">
        <f t="shared" ca="1" si="327"/>
        <v>18684.40857372</v>
      </c>
      <c r="R959" s="21">
        <f t="shared" si="331"/>
        <v>0</v>
      </c>
      <c r="S959" s="14">
        <f t="shared" si="328"/>
        <v>0</v>
      </c>
      <c r="T959" s="4" t="str">
        <f t="shared" si="329"/>
        <v>J=</v>
      </c>
      <c r="U959" s="33">
        <f t="shared" si="330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2"/>
        <v>45911</v>
      </c>
      <c r="B960" s="124" t="str">
        <f t="shared" ca="1" si="316"/>
        <v>n.d</v>
      </c>
      <c r="C960" s="7">
        <f t="shared" si="317"/>
        <v>7200360</v>
      </c>
      <c r="D960" s="96">
        <f t="shared" si="334"/>
        <v>45910</v>
      </c>
      <c r="E960" s="94">
        <f ca="1">IF(D960&lt;$B$1,VLOOKUP(D960,[1]DI!$A$4:$B$15000,2,FALSE),0)</f>
        <v>0</v>
      </c>
      <c r="F960" s="14">
        <f t="shared" ca="1" si="318"/>
        <v>1</v>
      </c>
      <c r="G960" s="14">
        <f ca="1">(TRUNC(PRODUCT($F$12:$F959),16))</f>
        <v>1.4816560968263399</v>
      </c>
      <c r="H960" s="14">
        <f t="shared" ca="1" si="319"/>
        <v>1.4816560968263399</v>
      </c>
      <c r="I960" s="14">
        <f t="shared" ca="1" si="320"/>
        <v>1</v>
      </c>
      <c r="J960" s="13">
        <f t="shared" si="333"/>
        <v>4.4499999999999998E-2</v>
      </c>
      <c r="K960" s="33">
        <f t="shared" si="321"/>
        <v>45889</v>
      </c>
      <c r="L960" s="2">
        <f t="shared" si="322"/>
        <v>16</v>
      </c>
      <c r="M960" s="17">
        <f t="shared" si="323"/>
        <v>16</v>
      </c>
      <c r="N960" s="12">
        <f t="shared" si="324"/>
        <v>1.0027681610000001</v>
      </c>
      <c r="O960" s="12">
        <f t="shared" ca="1" si="325"/>
        <v>1.0027681610000001</v>
      </c>
      <c r="P960" s="17">
        <f t="shared" si="326"/>
        <v>0</v>
      </c>
      <c r="Q960" s="14">
        <f t="shared" ca="1" si="327"/>
        <v>19931.75573796</v>
      </c>
      <c r="R960" s="21">
        <f t="shared" si="331"/>
        <v>0</v>
      </c>
      <c r="S960" s="14">
        <f t="shared" si="328"/>
        <v>0</v>
      </c>
      <c r="T960" s="4" t="str">
        <f t="shared" si="329"/>
        <v>J=</v>
      </c>
      <c r="U960" s="33">
        <f t="shared" si="330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2"/>
        <v>45912</v>
      </c>
      <c r="B961" s="124" t="str">
        <f t="shared" ref="B961:B1021" ca="1" si="335">IF(A961&lt;=TODAY(),C961+Q961,IF(AND(A961&gt;TODAY(),A961&lt;=$B$1),IF(VLOOKUP(TODAY(),$A$10:$E$5000,4,FALSE)=0,"n.d",C961+Q961),"n.d"))</f>
        <v>n.d</v>
      </c>
      <c r="C961" s="7">
        <f t="shared" ref="C961:C1021" si="336">(C960-S960)</f>
        <v>7200360</v>
      </c>
      <c r="D961" s="96">
        <f t="shared" si="334"/>
        <v>45911</v>
      </c>
      <c r="E961" s="94">
        <f ca="1">IF(D961&lt;$B$1,VLOOKUP(D961,[1]DI!$A$4:$B$15000,2,FALSE),0)</f>
        <v>0</v>
      </c>
      <c r="F961" s="14">
        <f t="shared" ref="F961:F1021" ca="1" si="337">ROUND(((1+E961)^(1/252)),8)</f>
        <v>1</v>
      </c>
      <c r="G961" s="14">
        <f ca="1">(TRUNC(PRODUCT($F$12:$F960),16))</f>
        <v>1.4816560968263399</v>
      </c>
      <c r="H961" s="14">
        <f t="shared" ref="H961:H1021" ca="1" si="338">IF(P960&gt;0,G960,H960)</f>
        <v>1.4816560968263399</v>
      </c>
      <c r="I961" s="14">
        <f t="shared" ref="I961:I1021" ca="1" si="339">ROUND(G961/H961,8)</f>
        <v>1</v>
      </c>
      <c r="J961" s="13">
        <f t="shared" si="333"/>
        <v>4.4499999999999998E-2</v>
      </c>
      <c r="K961" s="33">
        <f t="shared" ref="K961:K1021" si="340">IF(P960&gt;0,VLOOKUP(P960,W$12:AG$150,2),K960)</f>
        <v>45889</v>
      </c>
      <c r="L961" s="2">
        <f t="shared" ref="L961:L1021" si="341">IF(A961&gt;K961,IF(NETWORKDAYS(K961,A961,$W$160:$W$544)-1=0,1,NETWORKDAYS(K961,A961,$W$160:$W$544)-1),0)</f>
        <v>17</v>
      </c>
      <c r="M961" s="17">
        <f t="shared" ref="M961:M1021" si="342">IF(AND(L961=1,L960=1),1,IF(L961&gt;0,IF(L961=L960,L961+1,L961),0))</f>
        <v>17</v>
      </c>
      <c r="N961" s="12">
        <f t="shared" ref="N961:N1021" si="343">ROUND((J961+1)^(M961/252),9)</f>
        <v>1.0029414249999999</v>
      </c>
      <c r="O961" s="12">
        <f t="shared" ref="O961:O1021" ca="1" si="344">ROUND(I961*N961,9)</f>
        <v>1.0029414249999999</v>
      </c>
      <c r="P961" s="17">
        <f t="shared" ref="P961:P1021" si="345">IF(VLOOKUP(A961,X$12:AE$150,8)=VLOOKUP(A960,X$12:AE$150,8),0,VLOOKUP(A961,X$12:AE$150,8))</f>
        <v>0</v>
      </c>
      <c r="Q961" s="14">
        <f t="shared" ref="Q961:Q1021" ca="1" si="346">TRUNC(((O961-1)*C961),8)</f>
        <v>21179.318912989998</v>
      </c>
      <c r="R961" s="21">
        <f t="shared" si="331"/>
        <v>0</v>
      </c>
      <c r="S961" s="14">
        <f t="shared" ref="S961:S1021" si="347">IF(R961&gt;0,TRUNC(R961*C961,8),0)</f>
        <v>0</v>
      </c>
      <c r="T961" s="4" t="str">
        <f t="shared" ref="T961:T1021" si="348">IF(P960&gt;0,VLOOKUP(P960,W$12:AG$150,10),T960)</f>
        <v>J=</v>
      </c>
      <c r="U961" s="33">
        <f t="shared" ref="U961:U1021" si="349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2"/>
        <v>45915</v>
      </c>
      <c r="B962" s="124" t="str">
        <f t="shared" ca="1" si="335"/>
        <v>n.d</v>
      </c>
      <c r="C962" s="7">
        <f t="shared" si="336"/>
        <v>7200360</v>
      </c>
      <c r="D962" s="96">
        <f t="shared" si="334"/>
        <v>45912</v>
      </c>
      <c r="E962" s="94">
        <f ca="1">IF(D962&lt;$B$1,VLOOKUP(D962,[1]DI!$A$4:$B$15000,2,FALSE),0)</f>
        <v>0</v>
      </c>
      <c r="F962" s="14">
        <f t="shared" ca="1" si="337"/>
        <v>1</v>
      </c>
      <c r="G962" s="14">
        <f ca="1">(TRUNC(PRODUCT($F$12:$F961),16))</f>
        <v>1.4816560968263399</v>
      </c>
      <c r="H962" s="14">
        <f t="shared" ca="1" si="338"/>
        <v>1.4816560968263399</v>
      </c>
      <c r="I962" s="14">
        <f t="shared" ca="1" si="339"/>
        <v>1</v>
      </c>
      <c r="J962" s="13">
        <f t="shared" si="333"/>
        <v>4.4499999999999998E-2</v>
      </c>
      <c r="K962" s="33">
        <f t="shared" si="340"/>
        <v>45889</v>
      </c>
      <c r="L962" s="2">
        <f t="shared" si="341"/>
        <v>18</v>
      </c>
      <c r="M962" s="17">
        <f t="shared" si="342"/>
        <v>18</v>
      </c>
      <c r="N962" s="12">
        <f t="shared" si="343"/>
        <v>1.003114719</v>
      </c>
      <c r="O962" s="12">
        <f t="shared" ca="1" si="344"/>
        <v>1.003114719</v>
      </c>
      <c r="P962" s="17">
        <f t="shared" si="345"/>
        <v>0</v>
      </c>
      <c r="Q962" s="14">
        <f t="shared" ca="1" si="346"/>
        <v>22427.098098840001</v>
      </c>
      <c r="R962" s="21">
        <f t="shared" si="331"/>
        <v>0</v>
      </c>
      <c r="S962" s="14">
        <f t="shared" si="347"/>
        <v>0</v>
      </c>
      <c r="T962" s="4" t="str">
        <f t="shared" si="348"/>
        <v>J=</v>
      </c>
      <c r="U962" s="33">
        <f t="shared" si="349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2"/>
        <v>45916</v>
      </c>
      <c r="B963" s="124" t="str">
        <f t="shared" ca="1" si="335"/>
        <v>n.d</v>
      </c>
      <c r="C963" s="7">
        <f t="shared" si="336"/>
        <v>7200360</v>
      </c>
      <c r="D963" s="96">
        <f t="shared" si="334"/>
        <v>45915</v>
      </c>
      <c r="E963" s="94">
        <f ca="1">IF(D963&lt;$B$1,VLOOKUP(D963,[1]DI!$A$4:$B$15000,2,FALSE),0)</f>
        <v>0</v>
      </c>
      <c r="F963" s="14">
        <f t="shared" ca="1" si="337"/>
        <v>1</v>
      </c>
      <c r="G963" s="14">
        <f ca="1">(TRUNC(PRODUCT($F$12:$F962),16))</f>
        <v>1.4816560968263399</v>
      </c>
      <c r="H963" s="14">
        <f t="shared" ca="1" si="338"/>
        <v>1.4816560968263399</v>
      </c>
      <c r="I963" s="14">
        <f t="shared" ca="1" si="339"/>
        <v>1</v>
      </c>
      <c r="J963" s="13">
        <f t="shared" si="333"/>
        <v>4.4499999999999998E-2</v>
      </c>
      <c r="K963" s="33">
        <f t="shared" si="340"/>
        <v>45889</v>
      </c>
      <c r="L963" s="2">
        <f t="shared" si="341"/>
        <v>19</v>
      </c>
      <c r="M963" s="17">
        <f t="shared" si="342"/>
        <v>19</v>
      </c>
      <c r="N963" s="12">
        <f t="shared" si="343"/>
        <v>1.003288044</v>
      </c>
      <c r="O963" s="12">
        <f t="shared" ca="1" si="344"/>
        <v>1.003288044</v>
      </c>
      <c r="P963" s="17">
        <f t="shared" si="345"/>
        <v>0</v>
      </c>
      <c r="Q963" s="14">
        <f t="shared" ca="1" si="346"/>
        <v>23675.100495840001</v>
      </c>
      <c r="R963" s="21">
        <f t="shared" si="331"/>
        <v>0</v>
      </c>
      <c r="S963" s="14">
        <f t="shared" si="347"/>
        <v>0</v>
      </c>
      <c r="T963" s="4" t="str">
        <f t="shared" si="348"/>
        <v>J=</v>
      </c>
      <c r="U963" s="33">
        <f t="shared" si="349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2"/>
        <v>45917</v>
      </c>
      <c r="B964" s="124" t="str">
        <f t="shared" ca="1" si="335"/>
        <v>n.d</v>
      </c>
      <c r="C964" s="7">
        <f t="shared" si="336"/>
        <v>7200360</v>
      </c>
      <c r="D964" s="96">
        <f t="shared" si="334"/>
        <v>45916</v>
      </c>
      <c r="E964" s="94">
        <f ca="1">IF(D964&lt;$B$1,VLOOKUP(D964,[1]DI!$A$4:$B$15000,2,FALSE),0)</f>
        <v>0</v>
      </c>
      <c r="F964" s="14">
        <f t="shared" ca="1" si="337"/>
        <v>1</v>
      </c>
      <c r="G964" s="14">
        <f ca="1">(TRUNC(PRODUCT($F$12:$F963),16))</f>
        <v>1.4816560968263399</v>
      </c>
      <c r="H964" s="14">
        <f t="shared" ca="1" si="338"/>
        <v>1.4816560968263399</v>
      </c>
      <c r="I964" s="14">
        <f t="shared" ca="1" si="339"/>
        <v>1</v>
      </c>
      <c r="J964" s="13">
        <f t="shared" si="333"/>
        <v>4.4499999999999998E-2</v>
      </c>
      <c r="K964" s="33">
        <f t="shared" si="340"/>
        <v>45889</v>
      </c>
      <c r="L964" s="2">
        <f t="shared" si="341"/>
        <v>20</v>
      </c>
      <c r="M964" s="17">
        <f t="shared" si="342"/>
        <v>20</v>
      </c>
      <c r="N964" s="12">
        <f t="shared" si="343"/>
        <v>1.003461398</v>
      </c>
      <c r="O964" s="12">
        <f t="shared" ca="1" si="344"/>
        <v>1.003461398</v>
      </c>
      <c r="P964" s="17">
        <f t="shared" si="345"/>
        <v>0</v>
      </c>
      <c r="Q964" s="14">
        <f t="shared" ca="1" si="346"/>
        <v>24923.31170328</v>
      </c>
      <c r="R964" s="21">
        <f t="shared" si="331"/>
        <v>0</v>
      </c>
      <c r="S964" s="14">
        <f t="shared" si="347"/>
        <v>0</v>
      </c>
      <c r="T964" s="4" t="str">
        <f t="shared" si="348"/>
        <v>J=</v>
      </c>
      <c r="U964" s="33">
        <f t="shared" si="349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2"/>
        <v>45918</v>
      </c>
      <c r="B965" s="124" t="str">
        <f t="shared" ca="1" si="335"/>
        <v>n.d</v>
      </c>
      <c r="C965" s="7">
        <f t="shared" si="336"/>
        <v>7200360</v>
      </c>
      <c r="D965" s="96">
        <f t="shared" si="334"/>
        <v>45917</v>
      </c>
      <c r="E965" s="94">
        <f ca="1">IF(D965&lt;$B$1,VLOOKUP(D965,[1]DI!$A$4:$B$15000,2,FALSE),0)</f>
        <v>0</v>
      </c>
      <c r="F965" s="14">
        <f t="shared" ca="1" si="337"/>
        <v>1</v>
      </c>
      <c r="G965" s="14">
        <f ca="1">(TRUNC(PRODUCT($F$12:$F964),16))</f>
        <v>1.4816560968263399</v>
      </c>
      <c r="H965" s="14">
        <f t="shared" ca="1" si="338"/>
        <v>1.4816560968263399</v>
      </c>
      <c r="I965" s="14">
        <f t="shared" ca="1" si="339"/>
        <v>1</v>
      </c>
      <c r="J965" s="13">
        <f t="shared" si="333"/>
        <v>4.4499999999999998E-2</v>
      </c>
      <c r="K965" s="33">
        <f t="shared" si="340"/>
        <v>45889</v>
      </c>
      <c r="L965" s="2">
        <f t="shared" si="341"/>
        <v>21</v>
      </c>
      <c r="M965" s="17">
        <f t="shared" si="342"/>
        <v>21</v>
      </c>
      <c r="N965" s="12">
        <f t="shared" si="343"/>
        <v>1.003634782</v>
      </c>
      <c r="O965" s="12">
        <f t="shared" ca="1" si="344"/>
        <v>1.003634782</v>
      </c>
      <c r="P965" s="17">
        <f t="shared" si="345"/>
        <v>0</v>
      </c>
      <c r="Q965" s="14">
        <f t="shared" ca="1" si="346"/>
        <v>26171.738921519998</v>
      </c>
      <c r="R965" s="21">
        <f t="shared" si="331"/>
        <v>0</v>
      </c>
      <c r="S965" s="14">
        <f t="shared" si="347"/>
        <v>0</v>
      </c>
      <c r="T965" s="4" t="str">
        <f t="shared" si="348"/>
        <v>J=</v>
      </c>
      <c r="U965" s="33">
        <f t="shared" si="349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2"/>
        <v>45919</v>
      </c>
      <c r="B966" s="124" t="str">
        <f t="shared" ca="1" si="335"/>
        <v>n.d</v>
      </c>
      <c r="C966" s="7">
        <f t="shared" si="336"/>
        <v>7200360</v>
      </c>
      <c r="D966" s="96">
        <f t="shared" si="334"/>
        <v>45918</v>
      </c>
      <c r="E966" s="94">
        <f ca="1">IF(D966&lt;$B$1,VLOOKUP(D966,[1]DI!$A$4:$B$15000,2,FALSE),0)</f>
        <v>0</v>
      </c>
      <c r="F966" s="14">
        <f t="shared" ca="1" si="337"/>
        <v>1</v>
      </c>
      <c r="G966" s="14">
        <f ca="1">(TRUNC(PRODUCT($F$12:$F965),16))</f>
        <v>1.4816560968263399</v>
      </c>
      <c r="H966" s="14">
        <f t="shared" ca="1" si="338"/>
        <v>1.4816560968263399</v>
      </c>
      <c r="I966" s="14">
        <f t="shared" ca="1" si="339"/>
        <v>1</v>
      </c>
      <c r="J966" s="13">
        <f t="shared" si="333"/>
        <v>4.4499999999999998E-2</v>
      </c>
      <c r="K966" s="33">
        <f t="shared" si="340"/>
        <v>45889</v>
      </c>
      <c r="L966" s="2">
        <f t="shared" si="341"/>
        <v>22</v>
      </c>
      <c r="M966" s="17">
        <f t="shared" si="342"/>
        <v>22</v>
      </c>
      <c r="N966" s="12">
        <f t="shared" si="343"/>
        <v>1.003808196</v>
      </c>
      <c r="O966" s="12">
        <f t="shared" ca="1" si="344"/>
        <v>1.003808196</v>
      </c>
      <c r="P966" s="17">
        <f t="shared" si="345"/>
        <v>0</v>
      </c>
      <c r="Q966" s="14">
        <f t="shared" ca="1" si="346"/>
        <v>27420.382150559999</v>
      </c>
      <c r="R966" s="21">
        <f t="shared" si="331"/>
        <v>0</v>
      </c>
      <c r="S966" s="14">
        <f t="shared" si="347"/>
        <v>0</v>
      </c>
      <c r="T966" s="4" t="str">
        <f t="shared" si="348"/>
        <v>J=</v>
      </c>
      <c r="U966" s="33">
        <f t="shared" si="349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2"/>
        <v>45922</v>
      </c>
      <c r="B967" s="124" t="str">
        <f t="shared" ca="1" si="335"/>
        <v>n.d</v>
      </c>
      <c r="C967" s="7">
        <f t="shared" si="336"/>
        <v>7200360</v>
      </c>
      <c r="D967" s="96">
        <f t="shared" si="334"/>
        <v>45919</v>
      </c>
      <c r="E967" s="94">
        <f ca="1">IF(D967&lt;$B$1,VLOOKUP(D967,[1]DI!$A$4:$B$15000,2,FALSE),0)</f>
        <v>0</v>
      </c>
      <c r="F967" s="14">
        <f t="shared" ca="1" si="337"/>
        <v>1</v>
      </c>
      <c r="G967" s="14">
        <f ca="1">(TRUNC(PRODUCT($F$12:$F966),16))</f>
        <v>1.4816560968263399</v>
      </c>
      <c r="H967" s="14">
        <f t="shared" ca="1" si="338"/>
        <v>1.4816560968263399</v>
      </c>
      <c r="I967" s="14">
        <f t="shared" ca="1" si="339"/>
        <v>1</v>
      </c>
      <c r="J967" s="13">
        <f t="shared" si="333"/>
        <v>4.4499999999999998E-2</v>
      </c>
      <c r="K967" s="33">
        <f t="shared" si="340"/>
        <v>45889</v>
      </c>
      <c r="L967" s="2">
        <f t="shared" si="341"/>
        <v>23</v>
      </c>
      <c r="M967" s="17">
        <f t="shared" si="342"/>
        <v>23</v>
      </c>
      <c r="N967" s="12">
        <f t="shared" si="343"/>
        <v>1.0039816399999999</v>
      </c>
      <c r="O967" s="12">
        <f t="shared" ca="1" si="344"/>
        <v>1.0039816399999999</v>
      </c>
      <c r="P967" s="17">
        <f t="shared" si="345"/>
        <v>46</v>
      </c>
      <c r="Q967" s="14">
        <f t="shared" ca="1" si="346"/>
        <v>28669.241390390001</v>
      </c>
      <c r="R967" s="21">
        <f t="shared" si="331"/>
        <v>0</v>
      </c>
      <c r="S967" s="14">
        <f t="shared" si="347"/>
        <v>0</v>
      </c>
      <c r="T967" s="4" t="str">
        <f t="shared" si="348"/>
        <v>J=</v>
      </c>
      <c r="U967" s="33">
        <f t="shared" si="349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2"/>
        <v>45923</v>
      </c>
      <c r="B968" s="124" t="str">
        <f t="shared" ca="1" si="335"/>
        <v>n.d</v>
      </c>
      <c r="C968" s="7">
        <f t="shared" si="336"/>
        <v>7200360</v>
      </c>
      <c r="D968" s="96">
        <f t="shared" si="334"/>
        <v>45922</v>
      </c>
      <c r="E968" s="94">
        <f ca="1">IF(D968&lt;$B$1,VLOOKUP(D968,[1]DI!$A$4:$B$15000,2,FALSE),0)</f>
        <v>0</v>
      </c>
      <c r="F968" s="14">
        <f t="shared" ca="1" si="337"/>
        <v>1</v>
      </c>
      <c r="G968" s="14">
        <f ca="1">(TRUNC(PRODUCT($F$12:$F967),16))</f>
        <v>1.4816560968263399</v>
      </c>
      <c r="H968" s="14">
        <f t="shared" ca="1" si="338"/>
        <v>1.4816560968263399</v>
      </c>
      <c r="I968" s="14">
        <f t="shared" ca="1" si="339"/>
        <v>1</v>
      </c>
      <c r="J968" s="13">
        <f t="shared" si="333"/>
        <v>4.4499999999999998E-2</v>
      </c>
      <c r="K968" s="33">
        <f t="shared" si="340"/>
        <v>45922</v>
      </c>
      <c r="L968" s="2">
        <f t="shared" si="341"/>
        <v>1</v>
      </c>
      <c r="M968" s="17">
        <f t="shared" si="342"/>
        <v>1</v>
      </c>
      <c r="N968" s="12">
        <f t="shared" si="343"/>
        <v>1.000172786</v>
      </c>
      <c r="O968" s="12">
        <f t="shared" ca="1" si="344"/>
        <v>1.000172786</v>
      </c>
      <c r="P968" s="17">
        <f t="shared" si="345"/>
        <v>0</v>
      </c>
      <c r="Q968" s="14">
        <f t="shared" ca="1" si="346"/>
        <v>1244.1214029600001</v>
      </c>
      <c r="R968" s="21">
        <f t="shared" si="331"/>
        <v>0</v>
      </c>
      <c r="S968" s="14">
        <f t="shared" si="347"/>
        <v>0</v>
      </c>
      <c r="T968" s="4" t="str">
        <f t="shared" si="348"/>
        <v>J=</v>
      </c>
      <c r="U968" s="33">
        <f t="shared" si="349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2"/>
        <v>45924</v>
      </c>
      <c r="B969" s="124" t="str">
        <f t="shared" ca="1" si="335"/>
        <v>n.d</v>
      </c>
      <c r="C969" s="7">
        <f t="shared" si="336"/>
        <v>7200360</v>
      </c>
      <c r="D969" s="96">
        <f t="shared" si="334"/>
        <v>45923</v>
      </c>
      <c r="E969" s="94">
        <f ca="1">IF(D969&lt;$B$1,VLOOKUP(D969,[1]DI!$A$4:$B$15000,2,FALSE),0)</f>
        <v>0</v>
      </c>
      <c r="F969" s="14">
        <f t="shared" ca="1" si="337"/>
        <v>1</v>
      </c>
      <c r="G969" s="14">
        <f ca="1">(TRUNC(PRODUCT($F$12:$F968),16))</f>
        <v>1.4816560968263399</v>
      </c>
      <c r="H969" s="14">
        <f t="shared" ca="1" si="338"/>
        <v>1.4816560968263399</v>
      </c>
      <c r="I969" s="14">
        <f t="shared" ca="1" si="339"/>
        <v>1</v>
      </c>
      <c r="J969" s="13">
        <f t="shared" si="333"/>
        <v>4.4499999999999998E-2</v>
      </c>
      <c r="K969" s="33">
        <f t="shared" si="340"/>
        <v>45922</v>
      </c>
      <c r="L969" s="2">
        <f t="shared" si="341"/>
        <v>2</v>
      </c>
      <c r="M969" s="17">
        <f t="shared" si="342"/>
        <v>2</v>
      </c>
      <c r="N969" s="12">
        <f t="shared" si="343"/>
        <v>1.0003456019999999</v>
      </c>
      <c r="O969" s="12">
        <f t="shared" ca="1" si="344"/>
        <v>1.0003456019999999</v>
      </c>
      <c r="P969" s="17">
        <f t="shared" si="345"/>
        <v>0</v>
      </c>
      <c r="Q969" s="14">
        <f t="shared" ca="1" si="346"/>
        <v>2488.4588167100001</v>
      </c>
      <c r="R969" s="21">
        <f t="shared" si="331"/>
        <v>0</v>
      </c>
      <c r="S969" s="14">
        <f t="shared" si="347"/>
        <v>0</v>
      </c>
      <c r="T969" s="4" t="str">
        <f t="shared" si="348"/>
        <v>J=</v>
      </c>
      <c r="U969" s="33">
        <f t="shared" si="349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2"/>
        <v>45925</v>
      </c>
      <c r="B970" s="124" t="str">
        <f t="shared" ca="1" si="335"/>
        <v>n.d</v>
      </c>
      <c r="C970" s="7">
        <f t="shared" si="336"/>
        <v>7200360</v>
      </c>
      <c r="D970" s="96">
        <f t="shared" si="334"/>
        <v>45924</v>
      </c>
      <c r="E970" s="94">
        <f ca="1">IF(D970&lt;$B$1,VLOOKUP(D970,[1]DI!$A$4:$B$15000,2,FALSE),0)</f>
        <v>0</v>
      </c>
      <c r="F970" s="14">
        <f t="shared" ca="1" si="337"/>
        <v>1</v>
      </c>
      <c r="G970" s="14">
        <f ca="1">(TRUNC(PRODUCT($F$12:$F969),16))</f>
        <v>1.4816560968263399</v>
      </c>
      <c r="H970" s="14">
        <f t="shared" ca="1" si="338"/>
        <v>1.4816560968263399</v>
      </c>
      <c r="I970" s="14">
        <f t="shared" ca="1" si="339"/>
        <v>1</v>
      </c>
      <c r="J970" s="13">
        <f t="shared" si="333"/>
        <v>4.4499999999999998E-2</v>
      </c>
      <c r="K970" s="33">
        <f t="shared" si="340"/>
        <v>45922</v>
      </c>
      <c r="L970" s="2">
        <f t="shared" si="341"/>
        <v>3</v>
      </c>
      <c r="M970" s="17">
        <f t="shared" si="342"/>
        <v>3</v>
      </c>
      <c r="N970" s="12">
        <f t="shared" si="343"/>
        <v>1.0005184469999999</v>
      </c>
      <c r="O970" s="12">
        <f t="shared" ca="1" si="344"/>
        <v>1.0005184469999999</v>
      </c>
      <c r="P970" s="17">
        <f t="shared" si="345"/>
        <v>0</v>
      </c>
      <c r="Q970" s="14">
        <f t="shared" ca="1" si="346"/>
        <v>3733.0050409099999</v>
      </c>
      <c r="R970" s="21">
        <f t="shared" si="331"/>
        <v>0</v>
      </c>
      <c r="S970" s="14">
        <f t="shared" si="347"/>
        <v>0</v>
      </c>
      <c r="T970" s="4" t="str">
        <f t="shared" si="348"/>
        <v>J=</v>
      </c>
      <c r="U970" s="33">
        <f t="shared" si="349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2"/>
        <v>45926</v>
      </c>
      <c r="B971" s="124" t="str">
        <f t="shared" ca="1" si="335"/>
        <v>n.d</v>
      </c>
      <c r="C971" s="7">
        <f t="shared" si="336"/>
        <v>7200360</v>
      </c>
      <c r="D971" s="96">
        <f t="shared" si="334"/>
        <v>45925</v>
      </c>
      <c r="E971" s="94">
        <f ca="1">IF(D971&lt;$B$1,VLOOKUP(D971,[1]DI!$A$4:$B$15000,2,FALSE),0)</f>
        <v>0</v>
      </c>
      <c r="F971" s="14">
        <f t="shared" ca="1" si="337"/>
        <v>1</v>
      </c>
      <c r="G971" s="14">
        <f ca="1">(TRUNC(PRODUCT($F$12:$F970),16))</f>
        <v>1.4816560968263399</v>
      </c>
      <c r="H971" s="14">
        <f t="shared" ca="1" si="338"/>
        <v>1.4816560968263399</v>
      </c>
      <c r="I971" s="14">
        <f t="shared" ca="1" si="339"/>
        <v>1</v>
      </c>
      <c r="J971" s="13">
        <f t="shared" si="333"/>
        <v>4.4499999999999998E-2</v>
      </c>
      <c r="K971" s="33">
        <f t="shared" si="340"/>
        <v>45922</v>
      </c>
      <c r="L971" s="2">
        <f t="shared" si="341"/>
        <v>4</v>
      </c>
      <c r="M971" s="17">
        <f t="shared" si="342"/>
        <v>4</v>
      </c>
      <c r="N971" s="12">
        <f t="shared" si="343"/>
        <v>1.0006913230000001</v>
      </c>
      <c r="O971" s="12">
        <f t="shared" ca="1" si="344"/>
        <v>1.0006913230000001</v>
      </c>
      <c r="P971" s="17">
        <f t="shared" si="345"/>
        <v>0</v>
      </c>
      <c r="Q971" s="14">
        <f t="shared" ca="1" si="346"/>
        <v>4977.7744762800003</v>
      </c>
      <c r="R971" s="21">
        <f t="shared" si="331"/>
        <v>0</v>
      </c>
      <c r="S971" s="14">
        <f t="shared" si="347"/>
        <v>0</v>
      </c>
      <c r="T971" s="4" t="str">
        <f t="shared" si="348"/>
        <v>J=</v>
      </c>
      <c r="U971" s="33">
        <f t="shared" si="349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2"/>
        <v>45929</v>
      </c>
      <c r="B972" s="124" t="str">
        <f t="shared" ca="1" si="335"/>
        <v>n.d</v>
      </c>
      <c r="C972" s="7">
        <f t="shared" si="336"/>
        <v>7200360</v>
      </c>
      <c r="D972" s="96">
        <f t="shared" si="334"/>
        <v>45926</v>
      </c>
      <c r="E972" s="94">
        <f ca="1">IF(D972&lt;$B$1,VLOOKUP(D972,[1]DI!$A$4:$B$15000,2,FALSE),0)</f>
        <v>0</v>
      </c>
      <c r="F972" s="14">
        <f t="shared" ca="1" si="337"/>
        <v>1</v>
      </c>
      <c r="G972" s="14">
        <f ca="1">(TRUNC(PRODUCT($F$12:$F971),16))</f>
        <v>1.4816560968263399</v>
      </c>
      <c r="H972" s="14">
        <f t="shared" ca="1" si="338"/>
        <v>1.4816560968263399</v>
      </c>
      <c r="I972" s="14">
        <f t="shared" ca="1" si="339"/>
        <v>1</v>
      </c>
      <c r="J972" s="13">
        <f t="shared" si="333"/>
        <v>4.4499999999999998E-2</v>
      </c>
      <c r="K972" s="33">
        <f t="shared" si="340"/>
        <v>45922</v>
      </c>
      <c r="L972" s="2">
        <f t="shared" si="341"/>
        <v>5</v>
      </c>
      <c r="M972" s="17">
        <f t="shared" si="342"/>
        <v>5</v>
      </c>
      <c r="N972" s="12">
        <f t="shared" si="343"/>
        <v>1.000864228</v>
      </c>
      <c r="O972" s="12">
        <f t="shared" ca="1" si="344"/>
        <v>1.000864228</v>
      </c>
      <c r="P972" s="17">
        <f t="shared" si="345"/>
        <v>0</v>
      </c>
      <c r="Q972" s="14">
        <f t="shared" ca="1" si="346"/>
        <v>6222.7527220700003</v>
      </c>
      <c r="R972" s="21">
        <f t="shared" ref="R972:R1035" si="350">IF($P972&gt;0,VLOOKUP($P972,$W$12:$AC$150,7),0)</f>
        <v>0</v>
      </c>
      <c r="S972" s="14">
        <f t="shared" si="347"/>
        <v>0</v>
      </c>
      <c r="T972" s="4" t="str">
        <f t="shared" si="348"/>
        <v>J=</v>
      </c>
      <c r="U972" s="33">
        <f t="shared" si="349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1">WORKDAY($A972,1,$W$166:$W$544)</f>
        <v>45930</v>
      </c>
      <c r="B973" s="124" t="str">
        <f t="shared" ca="1" si="335"/>
        <v>n.d</v>
      </c>
      <c r="C973" s="7">
        <f t="shared" si="336"/>
        <v>7200360</v>
      </c>
      <c r="D973" s="96">
        <f t="shared" si="334"/>
        <v>45929</v>
      </c>
      <c r="E973" s="94">
        <f ca="1">IF(D973&lt;$B$1,VLOOKUP(D973,[1]DI!$A$4:$B$15000,2,FALSE),0)</f>
        <v>0</v>
      </c>
      <c r="F973" s="14">
        <f t="shared" ca="1" si="337"/>
        <v>1</v>
      </c>
      <c r="G973" s="14">
        <f ca="1">(TRUNC(PRODUCT($F$12:$F972),16))</f>
        <v>1.4816560968263399</v>
      </c>
      <c r="H973" s="14">
        <f t="shared" ca="1" si="338"/>
        <v>1.4816560968263399</v>
      </c>
      <c r="I973" s="14">
        <f t="shared" ca="1" si="339"/>
        <v>1</v>
      </c>
      <c r="J973" s="13">
        <f t="shared" ref="J973:J1036" si="352">J972</f>
        <v>4.4499999999999998E-2</v>
      </c>
      <c r="K973" s="33">
        <f t="shared" si="340"/>
        <v>45922</v>
      </c>
      <c r="L973" s="2">
        <f t="shared" si="341"/>
        <v>6</v>
      </c>
      <c r="M973" s="17">
        <f t="shared" si="342"/>
        <v>6</v>
      </c>
      <c r="N973" s="12">
        <f t="shared" si="343"/>
        <v>1.001037164</v>
      </c>
      <c r="O973" s="12">
        <f t="shared" ca="1" si="344"/>
        <v>1.001037164</v>
      </c>
      <c r="P973" s="17">
        <f t="shared" si="345"/>
        <v>0</v>
      </c>
      <c r="Q973" s="14">
        <f t="shared" ca="1" si="346"/>
        <v>7467.95417903</v>
      </c>
      <c r="R973" s="21">
        <f t="shared" si="350"/>
        <v>0</v>
      </c>
      <c r="S973" s="14">
        <f t="shared" si="347"/>
        <v>0</v>
      </c>
      <c r="T973" s="4" t="str">
        <f t="shared" si="348"/>
        <v>J=</v>
      </c>
      <c r="U973" s="33">
        <f t="shared" si="349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1"/>
        <v>45931</v>
      </c>
      <c r="B974" s="124" t="str">
        <f t="shared" ca="1" si="335"/>
        <v>n.d</v>
      </c>
      <c r="C974" s="7">
        <f t="shared" si="336"/>
        <v>7200360</v>
      </c>
      <c r="D974" s="96">
        <f t="shared" si="334"/>
        <v>45930</v>
      </c>
      <c r="E974" s="94">
        <f ca="1">IF(D974&lt;$B$1,VLOOKUP(D974,[1]DI!$A$4:$B$15000,2,FALSE),0)</f>
        <v>0</v>
      </c>
      <c r="F974" s="14">
        <f t="shared" ca="1" si="337"/>
        <v>1</v>
      </c>
      <c r="G974" s="14">
        <f ca="1">(TRUNC(PRODUCT($F$12:$F973),16))</f>
        <v>1.4816560968263399</v>
      </c>
      <c r="H974" s="14">
        <f t="shared" ca="1" si="338"/>
        <v>1.4816560968263399</v>
      </c>
      <c r="I974" s="14">
        <f t="shared" ca="1" si="339"/>
        <v>1</v>
      </c>
      <c r="J974" s="13">
        <f t="shared" si="352"/>
        <v>4.4499999999999998E-2</v>
      </c>
      <c r="K974" s="33">
        <f t="shared" si="340"/>
        <v>45922</v>
      </c>
      <c r="L974" s="2">
        <f t="shared" si="341"/>
        <v>7</v>
      </c>
      <c r="M974" s="17">
        <f t="shared" si="342"/>
        <v>7</v>
      </c>
      <c r="N974" s="12">
        <f t="shared" si="343"/>
        <v>1.0012101289999999</v>
      </c>
      <c r="O974" s="12">
        <f t="shared" ca="1" si="344"/>
        <v>1.0012101289999999</v>
      </c>
      <c r="P974" s="17">
        <f t="shared" si="345"/>
        <v>0</v>
      </c>
      <c r="Q974" s="14">
        <f t="shared" ca="1" si="346"/>
        <v>8713.3644464299996</v>
      </c>
      <c r="R974" s="21">
        <f t="shared" si="350"/>
        <v>0</v>
      </c>
      <c r="S974" s="14">
        <f t="shared" si="347"/>
        <v>0</v>
      </c>
      <c r="T974" s="4" t="str">
        <f t="shared" si="348"/>
        <v>J=</v>
      </c>
      <c r="U974" s="33">
        <f t="shared" si="349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1"/>
        <v>45932</v>
      </c>
      <c r="B975" s="124" t="str">
        <f t="shared" ca="1" si="335"/>
        <v>n.d</v>
      </c>
      <c r="C975" s="7">
        <f t="shared" si="336"/>
        <v>7200360</v>
      </c>
      <c r="D975" s="96">
        <f t="shared" ref="D975:D1038" si="353">WORKDAY($A975,-1,$W$160:$W$544)</f>
        <v>45931</v>
      </c>
      <c r="E975" s="94">
        <f ca="1">IF(D975&lt;$B$1,VLOOKUP(D975,[1]DI!$A$4:$B$15000,2,FALSE),0)</f>
        <v>0</v>
      </c>
      <c r="F975" s="14">
        <f t="shared" ca="1" si="337"/>
        <v>1</v>
      </c>
      <c r="G975" s="14">
        <f ca="1">(TRUNC(PRODUCT($F$12:$F974),16))</f>
        <v>1.4816560968263399</v>
      </c>
      <c r="H975" s="14">
        <f t="shared" ca="1" si="338"/>
        <v>1.4816560968263399</v>
      </c>
      <c r="I975" s="14">
        <f t="shared" ca="1" si="339"/>
        <v>1</v>
      </c>
      <c r="J975" s="13">
        <f t="shared" si="352"/>
        <v>4.4499999999999998E-2</v>
      </c>
      <c r="K975" s="33">
        <f t="shared" si="340"/>
        <v>45922</v>
      </c>
      <c r="L975" s="2">
        <f t="shared" si="341"/>
        <v>8</v>
      </c>
      <c r="M975" s="17">
        <f t="shared" si="342"/>
        <v>8</v>
      </c>
      <c r="N975" s="12">
        <f t="shared" si="343"/>
        <v>1.001383124</v>
      </c>
      <c r="O975" s="12">
        <f t="shared" ca="1" si="344"/>
        <v>1.001383124</v>
      </c>
      <c r="P975" s="17">
        <f t="shared" si="345"/>
        <v>0</v>
      </c>
      <c r="Q975" s="14">
        <f t="shared" ca="1" si="346"/>
        <v>9958.9907246300008</v>
      </c>
      <c r="R975" s="21">
        <f t="shared" si="350"/>
        <v>0</v>
      </c>
      <c r="S975" s="14">
        <f t="shared" si="347"/>
        <v>0</v>
      </c>
      <c r="T975" s="4" t="str">
        <f t="shared" si="348"/>
        <v>J=</v>
      </c>
      <c r="U975" s="33">
        <f t="shared" si="349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1"/>
        <v>45933</v>
      </c>
      <c r="B976" s="124" t="str">
        <f t="shared" ca="1" si="335"/>
        <v>n.d</v>
      </c>
      <c r="C976" s="7">
        <f t="shared" si="336"/>
        <v>7200360</v>
      </c>
      <c r="D976" s="96">
        <f t="shared" si="353"/>
        <v>45932</v>
      </c>
      <c r="E976" s="94">
        <f ca="1">IF(D976&lt;$B$1,VLOOKUP(D976,[1]DI!$A$4:$B$15000,2,FALSE),0)</f>
        <v>0</v>
      </c>
      <c r="F976" s="14">
        <f t="shared" ca="1" si="337"/>
        <v>1</v>
      </c>
      <c r="G976" s="14">
        <f ca="1">(TRUNC(PRODUCT($F$12:$F975),16))</f>
        <v>1.4816560968263399</v>
      </c>
      <c r="H976" s="14">
        <f t="shared" ca="1" si="338"/>
        <v>1.4816560968263399</v>
      </c>
      <c r="I976" s="14">
        <f t="shared" ca="1" si="339"/>
        <v>1</v>
      </c>
      <c r="J976" s="13">
        <f t="shared" si="352"/>
        <v>4.4499999999999998E-2</v>
      </c>
      <c r="K976" s="33">
        <f t="shared" si="340"/>
        <v>45922</v>
      </c>
      <c r="L976" s="2">
        <f t="shared" si="341"/>
        <v>9</v>
      </c>
      <c r="M976" s="17">
        <f t="shared" si="342"/>
        <v>9</v>
      </c>
      <c r="N976" s="12">
        <f t="shared" si="343"/>
        <v>1.001556149</v>
      </c>
      <c r="O976" s="12">
        <f t="shared" ca="1" si="344"/>
        <v>1.001556149</v>
      </c>
      <c r="P976" s="17">
        <f t="shared" si="345"/>
        <v>0</v>
      </c>
      <c r="Q976" s="14">
        <f t="shared" ca="1" si="346"/>
        <v>11204.83301364</v>
      </c>
      <c r="R976" s="21">
        <f t="shared" si="350"/>
        <v>0</v>
      </c>
      <c r="S976" s="14">
        <f t="shared" si="347"/>
        <v>0</v>
      </c>
      <c r="T976" s="4" t="str">
        <f t="shared" si="348"/>
        <v>J=</v>
      </c>
      <c r="U976" s="33">
        <f t="shared" si="349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1"/>
        <v>45936</v>
      </c>
      <c r="B977" s="124" t="str">
        <f t="shared" ca="1" si="335"/>
        <v>n.d</v>
      </c>
      <c r="C977" s="7">
        <f t="shared" si="336"/>
        <v>7200360</v>
      </c>
      <c r="D977" s="96">
        <f t="shared" si="353"/>
        <v>45933</v>
      </c>
      <c r="E977" s="94">
        <f ca="1">IF(D977&lt;$B$1,VLOOKUP(D977,[1]DI!$A$4:$B$15000,2,FALSE),0)</f>
        <v>0</v>
      </c>
      <c r="F977" s="14">
        <f t="shared" ca="1" si="337"/>
        <v>1</v>
      </c>
      <c r="G977" s="14">
        <f ca="1">(TRUNC(PRODUCT($F$12:$F976),16))</f>
        <v>1.4816560968263399</v>
      </c>
      <c r="H977" s="14">
        <f t="shared" ca="1" si="338"/>
        <v>1.4816560968263399</v>
      </c>
      <c r="I977" s="14">
        <f t="shared" ca="1" si="339"/>
        <v>1</v>
      </c>
      <c r="J977" s="13">
        <f t="shared" si="352"/>
        <v>4.4499999999999998E-2</v>
      </c>
      <c r="K977" s="33">
        <f t="shared" si="340"/>
        <v>45922</v>
      </c>
      <c r="L977" s="2">
        <f t="shared" si="341"/>
        <v>10</v>
      </c>
      <c r="M977" s="17">
        <f t="shared" si="342"/>
        <v>10</v>
      </c>
      <c r="N977" s="12">
        <f t="shared" si="343"/>
        <v>1.0017292040000001</v>
      </c>
      <c r="O977" s="12">
        <f t="shared" ca="1" si="344"/>
        <v>1.0017292040000001</v>
      </c>
      <c r="P977" s="17">
        <f t="shared" si="345"/>
        <v>0</v>
      </c>
      <c r="Q977" s="14">
        <f t="shared" ca="1" si="346"/>
        <v>12450.891313440001</v>
      </c>
      <c r="R977" s="21">
        <f t="shared" si="350"/>
        <v>0</v>
      </c>
      <c r="S977" s="14">
        <f t="shared" si="347"/>
        <v>0</v>
      </c>
      <c r="T977" s="4" t="str">
        <f t="shared" si="348"/>
        <v>J=</v>
      </c>
      <c r="U977" s="33">
        <f t="shared" si="349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1"/>
        <v>45937</v>
      </c>
      <c r="B978" s="124" t="str">
        <f t="shared" ca="1" si="335"/>
        <v>n.d</v>
      </c>
      <c r="C978" s="7">
        <f t="shared" si="336"/>
        <v>7200360</v>
      </c>
      <c r="D978" s="96">
        <f t="shared" si="353"/>
        <v>45936</v>
      </c>
      <c r="E978" s="94">
        <f ca="1">IF(D978&lt;$B$1,VLOOKUP(D978,[1]DI!$A$4:$B$15000,2,FALSE),0)</f>
        <v>0</v>
      </c>
      <c r="F978" s="14">
        <f t="shared" ca="1" si="337"/>
        <v>1</v>
      </c>
      <c r="G978" s="14">
        <f ca="1">(TRUNC(PRODUCT($F$12:$F977),16))</f>
        <v>1.4816560968263399</v>
      </c>
      <c r="H978" s="14">
        <f t="shared" ca="1" si="338"/>
        <v>1.4816560968263399</v>
      </c>
      <c r="I978" s="14">
        <f t="shared" ca="1" si="339"/>
        <v>1</v>
      </c>
      <c r="J978" s="13">
        <f t="shared" si="352"/>
        <v>4.4499999999999998E-2</v>
      </c>
      <c r="K978" s="33">
        <f t="shared" si="340"/>
        <v>45922</v>
      </c>
      <c r="L978" s="2">
        <f t="shared" si="341"/>
        <v>11</v>
      </c>
      <c r="M978" s="17">
        <f t="shared" si="342"/>
        <v>11</v>
      </c>
      <c r="N978" s="12">
        <f t="shared" si="343"/>
        <v>1.0019022879999999</v>
      </c>
      <c r="O978" s="12">
        <f t="shared" ca="1" si="344"/>
        <v>1.0019022879999999</v>
      </c>
      <c r="P978" s="17">
        <f t="shared" si="345"/>
        <v>0</v>
      </c>
      <c r="Q978" s="14">
        <f t="shared" ca="1" si="346"/>
        <v>13697.15842367</v>
      </c>
      <c r="R978" s="21">
        <f t="shared" si="350"/>
        <v>0</v>
      </c>
      <c r="S978" s="14">
        <f t="shared" si="347"/>
        <v>0</v>
      </c>
      <c r="T978" s="4" t="str">
        <f t="shared" si="348"/>
        <v>J=</v>
      </c>
      <c r="U978" s="33">
        <f t="shared" si="349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1"/>
        <v>45938</v>
      </c>
      <c r="B979" s="124" t="str">
        <f t="shared" ca="1" si="335"/>
        <v>n.d</v>
      </c>
      <c r="C979" s="7">
        <f t="shared" si="336"/>
        <v>7200360</v>
      </c>
      <c r="D979" s="96">
        <f t="shared" si="353"/>
        <v>45937</v>
      </c>
      <c r="E979" s="94">
        <f ca="1">IF(D979&lt;$B$1,VLOOKUP(D979,[1]DI!$A$4:$B$15000,2,FALSE),0)</f>
        <v>0</v>
      </c>
      <c r="F979" s="14">
        <f t="shared" ca="1" si="337"/>
        <v>1</v>
      </c>
      <c r="G979" s="14">
        <f ca="1">(TRUNC(PRODUCT($F$12:$F978),16))</f>
        <v>1.4816560968263399</v>
      </c>
      <c r="H979" s="14">
        <f t="shared" ca="1" si="338"/>
        <v>1.4816560968263399</v>
      </c>
      <c r="I979" s="14">
        <f t="shared" ca="1" si="339"/>
        <v>1</v>
      </c>
      <c r="J979" s="13">
        <f t="shared" si="352"/>
        <v>4.4499999999999998E-2</v>
      </c>
      <c r="K979" s="33">
        <f t="shared" si="340"/>
        <v>45922</v>
      </c>
      <c r="L979" s="2">
        <f t="shared" si="341"/>
        <v>12</v>
      </c>
      <c r="M979" s="17">
        <f t="shared" si="342"/>
        <v>12</v>
      </c>
      <c r="N979" s="12">
        <f t="shared" si="343"/>
        <v>1.0020754030000001</v>
      </c>
      <c r="O979" s="12">
        <f t="shared" ca="1" si="344"/>
        <v>1.0020754030000001</v>
      </c>
      <c r="P979" s="17">
        <f t="shared" si="345"/>
        <v>0</v>
      </c>
      <c r="Q979" s="14">
        <f t="shared" ca="1" si="346"/>
        <v>14943.64874508</v>
      </c>
      <c r="R979" s="21">
        <f t="shared" si="350"/>
        <v>0</v>
      </c>
      <c r="S979" s="14">
        <f t="shared" si="347"/>
        <v>0</v>
      </c>
      <c r="T979" s="4" t="str">
        <f t="shared" si="348"/>
        <v>J=</v>
      </c>
      <c r="U979" s="33">
        <f t="shared" si="349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1"/>
        <v>45939</v>
      </c>
      <c r="B980" s="124" t="str">
        <f t="shared" ca="1" si="335"/>
        <v>n.d</v>
      </c>
      <c r="C980" s="7">
        <f t="shared" si="336"/>
        <v>7200360</v>
      </c>
      <c r="D980" s="96">
        <f t="shared" si="353"/>
        <v>45938</v>
      </c>
      <c r="E980" s="94">
        <f ca="1">IF(D980&lt;$B$1,VLOOKUP(D980,[1]DI!$A$4:$B$15000,2,FALSE),0)</f>
        <v>0</v>
      </c>
      <c r="F980" s="14">
        <f t="shared" ca="1" si="337"/>
        <v>1</v>
      </c>
      <c r="G980" s="14">
        <f ca="1">(TRUNC(PRODUCT($F$12:$F979),16))</f>
        <v>1.4816560968263399</v>
      </c>
      <c r="H980" s="14">
        <f t="shared" ca="1" si="338"/>
        <v>1.4816560968263399</v>
      </c>
      <c r="I980" s="14">
        <f t="shared" ca="1" si="339"/>
        <v>1</v>
      </c>
      <c r="J980" s="13">
        <f t="shared" si="352"/>
        <v>4.4499999999999998E-2</v>
      </c>
      <c r="K980" s="33">
        <f t="shared" si="340"/>
        <v>45922</v>
      </c>
      <c r="L980" s="2">
        <f t="shared" si="341"/>
        <v>13</v>
      </c>
      <c r="M980" s="17">
        <f t="shared" si="342"/>
        <v>13</v>
      </c>
      <c r="N980" s="12">
        <f t="shared" si="343"/>
        <v>1.0022485480000001</v>
      </c>
      <c r="O980" s="12">
        <f t="shared" ca="1" si="344"/>
        <v>1.0022485480000001</v>
      </c>
      <c r="P980" s="17">
        <f t="shared" si="345"/>
        <v>0</v>
      </c>
      <c r="Q980" s="14">
        <f t="shared" ca="1" si="346"/>
        <v>16190.355077280001</v>
      </c>
      <c r="R980" s="21">
        <f t="shared" si="350"/>
        <v>0</v>
      </c>
      <c r="S980" s="14">
        <f t="shared" si="347"/>
        <v>0</v>
      </c>
      <c r="T980" s="4" t="str">
        <f t="shared" si="348"/>
        <v>J=</v>
      </c>
      <c r="U980" s="33">
        <f t="shared" si="349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1"/>
        <v>45940</v>
      </c>
      <c r="B981" s="124" t="str">
        <f t="shared" ca="1" si="335"/>
        <v>n.d</v>
      </c>
      <c r="C981" s="7">
        <f t="shared" si="336"/>
        <v>7200360</v>
      </c>
      <c r="D981" s="96">
        <f t="shared" si="353"/>
        <v>45939</v>
      </c>
      <c r="E981" s="94">
        <f ca="1">IF(D981&lt;$B$1,VLOOKUP(D981,[1]DI!$A$4:$B$15000,2,FALSE),0)</f>
        <v>0</v>
      </c>
      <c r="F981" s="14">
        <f t="shared" ca="1" si="337"/>
        <v>1</v>
      </c>
      <c r="G981" s="14">
        <f ca="1">(TRUNC(PRODUCT($F$12:$F980),16))</f>
        <v>1.4816560968263399</v>
      </c>
      <c r="H981" s="14">
        <f t="shared" ca="1" si="338"/>
        <v>1.4816560968263399</v>
      </c>
      <c r="I981" s="14">
        <f t="shared" ca="1" si="339"/>
        <v>1</v>
      </c>
      <c r="J981" s="13">
        <f t="shared" si="352"/>
        <v>4.4499999999999998E-2</v>
      </c>
      <c r="K981" s="33">
        <f t="shared" si="340"/>
        <v>45922</v>
      </c>
      <c r="L981" s="2">
        <f t="shared" si="341"/>
        <v>14</v>
      </c>
      <c r="M981" s="17">
        <f t="shared" si="342"/>
        <v>14</v>
      </c>
      <c r="N981" s="12">
        <f t="shared" si="343"/>
        <v>1.002421722</v>
      </c>
      <c r="O981" s="12">
        <f t="shared" ca="1" si="344"/>
        <v>1.002421722</v>
      </c>
      <c r="P981" s="17">
        <f t="shared" si="345"/>
        <v>0</v>
      </c>
      <c r="Q981" s="14">
        <f t="shared" ca="1" si="346"/>
        <v>17437.270219919999</v>
      </c>
      <c r="R981" s="21">
        <f t="shared" si="350"/>
        <v>0</v>
      </c>
      <c r="S981" s="14">
        <f t="shared" si="347"/>
        <v>0</v>
      </c>
      <c r="T981" s="4" t="str">
        <f t="shared" si="348"/>
        <v>J=</v>
      </c>
      <c r="U981" s="33">
        <f t="shared" si="349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1"/>
        <v>45943</v>
      </c>
      <c r="B982" s="124" t="str">
        <f t="shared" ca="1" si="335"/>
        <v>n.d</v>
      </c>
      <c r="C982" s="7">
        <f t="shared" si="336"/>
        <v>7200360</v>
      </c>
      <c r="D982" s="96">
        <f t="shared" si="353"/>
        <v>45940</v>
      </c>
      <c r="E982" s="94">
        <f ca="1">IF(D982&lt;$B$1,VLOOKUP(D982,[1]DI!$A$4:$B$15000,2,FALSE),0)</f>
        <v>0</v>
      </c>
      <c r="F982" s="14">
        <f t="shared" ca="1" si="337"/>
        <v>1</v>
      </c>
      <c r="G982" s="14">
        <f ca="1">(TRUNC(PRODUCT($F$12:$F981),16))</f>
        <v>1.4816560968263399</v>
      </c>
      <c r="H982" s="14">
        <f t="shared" ca="1" si="338"/>
        <v>1.4816560968263399</v>
      </c>
      <c r="I982" s="14">
        <f t="shared" ca="1" si="339"/>
        <v>1</v>
      </c>
      <c r="J982" s="13">
        <f t="shared" si="352"/>
        <v>4.4499999999999998E-2</v>
      </c>
      <c r="K982" s="33">
        <f t="shared" si="340"/>
        <v>45922</v>
      </c>
      <c r="L982" s="2">
        <f t="shared" si="341"/>
        <v>15</v>
      </c>
      <c r="M982" s="17">
        <f t="shared" si="342"/>
        <v>15</v>
      </c>
      <c r="N982" s="12">
        <f t="shared" si="343"/>
        <v>1.0025949270000001</v>
      </c>
      <c r="O982" s="12">
        <f t="shared" ca="1" si="344"/>
        <v>1.0025949270000001</v>
      </c>
      <c r="P982" s="17">
        <f t="shared" si="345"/>
        <v>0</v>
      </c>
      <c r="Q982" s="14">
        <f t="shared" ca="1" si="346"/>
        <v>18684.40857372</v>
      </c>
      <c r="R982" s="21">
        <f t="shared" si="350"/>
        <v>0</v>
      </c>
      <c r="S982" s="14">
        <f t="shared" si="347"/>
        <v>0</v>
      </c>
      <c r="T982" s="4" t="str">
        <f t="shared" si="348"/>
        <v>J=</v>
      </c>
      <c r="U982" s="33">
        <f t="shared" si="349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1"/>
        <v>45944</v>
      </c>
      <c r="B983" s="124" t="str">
        <f t="shared" ca="1" si="335"/>
        <v>n.d</v>
      </c>
      <c r="C983" s="7">
        <f t="shared" si="336"/>
        <v>7200360</v>
      </c>
      <c r="D983" s="96">
        <f t="shared" si="353"/>
        <v>45943</v>
      </c>
      <c r="E983" s="94">
        <f ca="1">IF(D983&lt;$B$1,VLOOKUP(D983,[1]DI!$A$4:$B$15000,2,FALSE),0)</f>
        <v>0</v>
      </c>
      <c r="F983" s="14">
        <f t="shared" ca="1" si="337"/>
        <v>1</v>
      </c>
      <c r="G983" s="14">
        <f ca="1">(TRUNC(PRODUCT($F$12:$F982),16))</f>
        <v>1.4816560968263399</v>
      </c>
      <c r="H983" s="14">
        <f t="shared" ca="1" si="338"/>
        <v>1.4816560968263399</v>
      </c>
      <c r="I983" s="14">
        <f t="shared" ca="1" si="339"/>
        <v>1</v>
      </c>
      <c r="J983" s="13">
        <f t="shared" si="352"/>
        <v>4.4499999999999998E-2</v>
      </c>
      <c r="K983" s="33">
        <f t="shared" si="340"/>
        <v>45922</v>
      </c>
      <c r="L983" s="2">
        <f t="shared" si="341"/>
        <v>16</v>
      </c>
      <c r="M983" s="17">
        <f t="shared" si="342"/>
        <v>16</v>
      </c>
      <c r="N983" s="12">
        <f t="shared" si="343"/>
        <v>1.0027681610000001</v>
      </c>
      <c r="O983" s="12">
        <f t="shared" ca="1" si="344"/>
        <v>1.0027681610000001</v>
      </c>
      <c r="P983" s="17">
        <f t="shared" si="345"/>
        <v>0</v>
      </c>
      <c r="Q983" s="14">
        <f t="shared" ca="1" si="346"/>
        <v>19931.75573796</v>
      </c>
      <c r="R983" s="21">
        <f t="shared" si="350"/>
        <v>0</v>
      </c>
      <c r="S983" s="14">
        <f t="shared" si="347"/>
        <v>0</v>
      </c>
      <c r="T983" s="4" t="str">
        <f t="shared" si="348"/>
        <v>J=</v>
      </c>
      <c r="U983" s="33">
        <f t="shared" si="349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1"/>
        <v>45945</v>
      </c>
      <c r="B984" s="124" t="str">
        <f t="shared" ca="1" si="335"/>
        <v>n.d</v>
      </c>
      <c r="C984" s="7">
        <f t="shared" si="336"/>
        <v>7200360</v>
      </c>
      <c r="D984" s="96">
        <f t="shared" si="353"/>
        <v>45944</v>
      </c>
      <c r="E984" s="94">
        <f ca="1">IF(D984&lt;$B$1,VLOOKUP(D984,[1]DI!$A$4:$B$15000,2,FALSE),0)</f>
        <v>0</v>
      </c>
      <c r="F984" s="14">
        <f t="shared" ca="1" si="337"/>
        <v>1</v>
      </c>
      <c r="G984" s="14">
        <f ca="1">(TRUNC(PRODUCT($F$12:$F983),16))</f>
        <v>1.4816560968263399</v>
      </c>
      <c r="H984" s="14">
        <f t="shared" ca="1" si="338"/>
        <v>1.4816560968263399</v>
      </c>
      <c r="I984" s="14">
        <f t="shared" ca="1" si="339"/>
        <v>1</v>
      </c>
      <c r="J984" s="13">
        <f t="shared" si="352"/>
        <v>4.4499999999999998E-2</v>
      </c>
      <c r="K984" s="33">
        <f t="shared" si="340"/>
        <v>45922</v>
      </c>
      <c r="L984" s="2">
        <f t="shared" si="341"/>
        <v>17</v>
      </c>
      <c r="M984" s="17">
        <f t="shared" si="342"/>
        <v>17</v>
      </c>
      <c r="N984" s="12">
        <f t="shared" si="343"/>
        <v>1.0029414249999999</v>
      </c>
      <c r="O984" s="12">
        <f t="shared" ca="1" si="344"/>
        <v>1.0029414249999999</v>
      </c>
      <c r="P984" s="17">
        <f t="shared" si="345"/>
        <v>0</v>
      </c>
      <c r="Q984" s="14">
        <f t="shared" ca="1" si="346"/>
        <v>21179.318912989998</v>
      </c>
      <c r="R984" s="21">
        <f t="shared" si="350"/>
        <v>0</v>
      </c>
      <c r="S984" s="14">
        <f t="shared" si="347"/>
        <v>0</v>
      </c>
      <c r="T984" s="4" t="str">
        <f t="shared" si="348"/>
        <v>J=</v>
      </c>
      <c r="U984" s="33">
        <f t="shared" si="349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1"/>
        <v>45946</v>
      </c>
      <c r="B985" s="124" t="str">
        <f t="shared" ca="1" si="335"/>
        <v>n.d</v>
      </c>
      <c r="C985" s="7">
        <f t="shared" si="336"/>
        <v>7200360</v>
      </c>
      <c r="D985" s="96">
        <f t="shared" si="353"/>
        <v>45945</v>
      </c>
      <c r="E985" s="94">
        <f ca="1">IF(D985&lt;$B$1,VLOOKUP(D985,[1]DI!$A$4:$B$15000,2,FALSE),0)</f>
        <v>0</v>
      </c>
      <c r="F985" s="14">
        <f t="shared" ca="1" si="337"/>
        <v>1</v>
      </c>
      <c r="G985" s="14">
        <f ca="1">(TRUNC(PRODUCT($F$12:$F984),16))</f>
        <v>1.4816560968263399</v>
      </c>
      <c r="H985" s="14">
        <f t="shared" ca="1" si="338"/>
        <v>1.4816560968263399</v>
      </c>
      <c r="I985" s="14">
        <f t="shared" ca="1" si="339"/>
        <v>1</v>
      </c>
      <c r="J985" s="13">
        <f t="shared" si="352"/>
        <v>4.4499999999999998E-2</v>
      </c>
      <c r="K985" s="33">
        <f t="shared" si="340"/>
        <v>45922</v>
      </c>
      <c r="L985" s="2">
        <f t="shared" si="341"/>
        <v>18</v>
      </c>
      <c r="M985" s="17">
        <f t="shared" si="342"/>
        <v>18</v>
      </c>
      <c r="N985" s="12">
        <f t="shared" si="343"/>
        <v>1.003114719</v>
      </c>
      <c r="O985" s="12">
        <f t="shared" ca="1" si="344"/>
        <v>1.003114719</v>
      </c>
      <c r="P985" s="17">
        <f t="shared" si="345"/>
        <v>0</v>
      </c>
      <c r="Q985" s="14">
        <f t="shared" ca="1" si="346"/>
        <v>22427.098098840001</v>
      </c>
      <c r="R985" s="21">
        <f t="shared" si="350"/>
        <v>0</v>
      </c>
      <c r="S985" s="14">
        <f t="shared" si="347"/>
        <v>0</v>
      </c>
      <c r="T985" s="4" t="str">
        <f t="shared" si="348"/>
        <v>J=</v>
      </c>
      <c r="U985" s="33">
        <f t="shared" si="349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1"/>
        <v>45947</v>
      </c>
      <c r="B986" s="124" t="str">
        <f t="shared" ca="1" si="335"/>
        <v>n.d</v>
      </c>
      <c r="C986" s="7">
        <f t="shared" si="336"/>
        <v>7200360</v>
      </c>
      <c r="D986" s="96">
        <f t="shared" si="353"/>
        <v>45946</v>
      </c>
      <c r="E986" s="94">
        <f ca="1">IF(D986&lt;$B$1,VLOOKUP(D986,[1]DI!$A$4:$B$15000,2,FALSE),0)</f>
        <v>0</v>
      </c>
      <c r="F986" s="14">
        <f t="shared" ca="1" si="337"/>
        <v>1</v>
      </c>
      <c r="G986" s="14">
        <f ca="1">(TRUNC(PRODUCT($F$12:$F985),16))</f>
        <v>1.4816560968263399</v>
      </c>
      <c r="H986" s="14">
        <f t="shared" ca="1" si="338"/>
        <v>1.4816560968263399</v>
      </c>
      <c r="I986" s="14">
        <f t="shared" ca="1" si="339"/>
        <v>1</v>
      </c>
      <c r="J986" s="13">
        <f t="shared" si="352"/>
        <v>4.4499999999999998E-2</v>
      </c>
      <c r="K986" s="33">
        <f t="shared" si="340"/>
        <v>45922</v>
      </c>
      <c r="L986" s="2">
        <f t="shared" si="341"/>
        <v>19</v>
      </c>
      <c r="M986" s="17">
        <f t="shared" si="342"/>
        <v>19</v>
      </c>
      <c r="N986" s="12">
        <f t="shared" si="343"/>
        <v>1.003288044</v>
      </c>
      <c r="O986" s="12">
        <f t="shared" ca="1" si="344"/>
        <v>1.003288044</v>
      </c>
      <c r="P986" s="17">
        <f t="shared" si="345"/>
        <v>0</v>
      </c>
      <c r="Q986" s="14">
        <f t="shared" ca="1" si="346"/>
        <v>23675.100495840001</v>
      </c>
      <c r="R986" s="21">
        <f t="shared" si="350"/>
        <v>0</v>
      </c>
      <c r="S986" s="14">
        <f t="shared" si="347"/>
        <v>0</v>
      </c>
      <c r="T986" s="4" t="str">
        <f t="shared" si="348"/>
        <v>J=</v>
      </c>
      <c r="U986" s="33">
        <f t="shared" si="349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1"/>
        <v>45950</v>
      </c>
      <c r="B987" s="124" t="str">
        <f t="shared" ca="1" si="335"/>
        <v>n.d</v>
      </c>
      <c r="C987" s="7">
        <f t="shared" si="336"/>
        <v>7200360</v>
      </c>
      <c r="D987" s="96">
        <f t="shared" si="353"/>
        <v>45947</v>
      </c>
      <c r="E987" s="94">
        <f ca="1">IF(D987&lt;$B$1,VLOOKUP(D987,[1]DI!$A$4:$B$15000,2,FALSE),0)</f>
        <v>0</v>
      </c>
      <c r="F987" s="14">
        <f t="shared" ca="1" si="337"/>
        <v>1</v>
      </c>
      <c r="G987" s="14">
        <f ca="1">(TRUNC(PRODUCT($F$12:$F986),16))</f>
        <v>1.4816560968263399</v>
      </c>
      <c r="H987" s="14">
        <f t="shared" ca="1" si="338"/>
        <v>1.4816560968263399</v>
      </c>
      <c r="I987" s="14">
        <f t="shared" ca="1" si="339"/>
        <v>1</v>
      </c>
      <c r="J987" s="13">
        <f t="shared" si="352"/>
        <v>4.4499999999999998E-2</v>
      </c>
      <c r="K987" s="33">
        <f t="shared" si="340"/>
        <v>45922</v>
      </c>
      <c r="L987" s="2">
        <f t="shared" si="341"/>
        <v>20</v>
      </c>
      <c r="M987" s="17">
        <f t="shared" si="342"/>
        <v>20</v>
      </c>
      <c r="N987" s="12">
        <f t="shared" si="343"/>
        <v>1.003461398</v>
      </c>
      <c r="O987" s="12">
        <f t="shared" ca="1" si="344"/>
        <v>1.003461398</v>
      </c>
      <c r="P987" s="17">
        <f t="shared" si="345"/>
        <v>47</v>
      </c>
      <c r="Q987" s="14">
        <f t="shared" ca="1" si="346"/>
        <v>24923.31170328</v>
      </c>
      <c r="R987" s="21">
        <f t="shared" si="350"/>
        <v>0</v>
      </c>
      <c r="S987" s="14">
        <f t="shared" si="347"/>
        <v>0</v>
      </c>
      <c r="T987" s="4" t="str">
        <f t="shared" si="348"/>
        <v>J=</v>
      </c>
      <c r="U987" s="33">
        <f t="shared" si="349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1"/>
        <v>45951</v>
      </c>
      <c r="B988" s="124" t="str">
        <f t="shared" ca="1" si="335"/>
        <v>n.d</v>
      </c>
      <c r="C988" s="7">
        <f t="shared" si="336"/>
        <v>7200360</v>
      </c>
      <c r="D988" s="96">
        <f t="shared" si="353"/>
        <v>45950</v>
      </c>
      <c r="E988" s="94">
        <f ca="1">IF(D988&lt;$B$1,VLOOKUP(D988,[1]DI!$A$4:$B$15000,2,FALSE),0)</f>
        <v>0</v>
      </c>
      <c r="F988" s="14">
        <f t="shared" ca="1" si="337"/>
        <v>1</v>
      </c>
      <c r="G988" s="14">
        <f ca="1">(TRUNC(PRODUCT($F$12:$F987),16))</f>
        <v>1.4816560968263399</v>
      </c>
      <c r="H988" s="14">
        <f t="shared" ca="1" si="338"/>
        <v>1.4816560968263399</v>
      </c>
      <c r="I988" s="14">
        <f t="shared" ca="1" si="339"/>
        <v>1</v>
      </c>
      <c r="J988" s="13">
        <f t="shared" si="352"/>
        <v>4.4499999999999998E-2</v>
      </c>
      <c r="K988" s="33">
        <f t="shared" si="340"/>
        <v>45950</v>
      </c>
      <c r="L988" s="2">
        <f t="shared" si="341"/>
        <v>1</v>
      </c>
      <c r="M988" s="17">
        <f t="shared" si="342"/>
        <v>1</v>
      </c>
      <c r="N988" s="12">
        <f t="shared" si="343"/>
        <v>1.000172786</v>
      </c>
      <c r="O988" s="12">
        <f t="shared" ca="1" si="344"/>
        <v>1.000172786</v>
      </c>
      <c r="P988" s="17">
        <f t="shared" si="345"/>
        <v>0</v>
      </c>
      <c r="Q988" s="14">
        <f t="shared" ca="1" si="346"/>
        <v>1244.1214029600001</v>
      </c>
      <c r="R988" s="21">
        <f t="shared" si="350"/>
        <v>0</v>
      </c>
      <c r="S988" s="14">
        <f t="shared" si="347"/>
        <v>0</v>
      </c>
      <c r="T988" s="4" t="str">
        <f t="shared" si="348"/>
        <v>A+J=</v>
      </c>
      <c r="U988" s="33">
        <f t="shared" si="349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1"/>
        <v>45952</v>
      </c>
      <c r="B989" s="124" t="str">
        <f t="shared" ca="1" si="335"/>
        <v>n.d</v>
      </c>
      <c r="C989" s="7">
        <f t="shared" si="336"/>
        <v>7200360</v>
      </c>
      <c r="D989" s="96">
        <f t="shared" si="353"/>
        <v>45951</v>
      </c>
      <c r="E989" s="94">
        <f ca="1">IF(D989&lt;$B$1,VLOOKUP(D989,[1]DI!$A$4:$B$15000,2,FALSE),0)</f>
        <v>0</v>
      </c>
      <c r="F989" s="14">
        <f t="shared" ca="1" si="337"/>
        <v>1</v>
      </c>
      <c r="G989" s="14">
        <f ca="1">(TRUNC(PRODUCT($F$12:$F988),16))</f>
        <v>1.4816560968263399</v>
      </c>
      <c r="H989" s="14">
        <f t="shared" ca="1" si="338"/>
        <v>1.4816560968263399</v>
      </c>
      <c r="I989" s="14">
        <f t="shared" ca="1" si="339"/>
        <v>1</v>
      </c>
      <c r="J989" s="13">
        <f t="shared" si="352"/>
        <v>4.4499999999999998E-2</v>
      </c>
      <c r="K989" s="33">
        <f t="shared" si="340"/>
        <v>45950</v>
      </c>
      <c r="L989" s="2">
        <f t="shared" si="341"/>
        <v>2</v>
      </c>
      <c r="M989" s="17">
        <f t="shared" si="342"/>
        <v>2</v>
      </c>
      <c r="N989" s="12">
        <f t="shared" si="343"/>
        <v>1.0003456019999999</v>
      </c>
      <c r="O989" s="12">
        <f t="shared" ca="1" si="344"/>
        <v>1.0003456019999999</v>
      </c>
      <c r="P989" s="17">
        <f t="shared" si="345"/>
        <v>0</v>
      </c>
      <c r="Q989" s="14">
        <f t="shared" ca="1" si="346"/>
        <v>2488.4588167100001</v>
      </c>
      <c r="R989" s="21">
        <f t="shared" si="350"/>
        <v>0</v>
      </c>
      <c r="S989" s="14">
        <f t="shared" si="347"/>
        <v>0</v>
      </c>
      <c r="T989" s="4" t="str">
        <f t="shared" si="348"/>
        <v>A+J=</v>
      </c>
      <c r="U989" s="33">
        <f t="shared" si="349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1"/>
        <v>45953</v>
      </c>
      <c r="B990" s="124" t="str">
        <f t="shared" ca="1" si="335"/>
        <v>n.d</v>
      </c>
      <c r="C990" s="7">
        <f t="shared" si="336"/>
        <v>7200360</v>
      </c>
      <c r="D990" s="96">
        <f t="shared" si="353"/>
        <v>45952</v>
      </c>
      <c r="E990" s="94">
        <f ca="1">IF(D990&lt;$B$1,VLOOKUP(D990,[1]DI!$A$4:$B$15000,2,FALSE),0)</f>
        <v>0</v>
      </c>
      <c r="F990" s="14">
        <f t="shared" ca="1" si="337"/>
        <v>1</v>
      </c>
      <c r="G990" s="14">
        <f ca="1">(TRUNC(PRODUCT($F$12:$F989),16))</f>
        <v>1.4816560968263399</v>
      </c>
      <c r="H990" s="14">
        <f t="shared" ca="1" si="338"/>
        <v>1.4816560968263399</v>
      </c>
      <c r="I990" s="14">
        <f t="shared" ca="1" si="339"/>
        <v>1</v>
      </c>
      <c r="J990" s="13">
        <f t="shared" si="352"/>
        <v>4.4499999999999998E-2</v>
      </c>
      <c r="K990" s="33">
        <f t="shared" si="340"/>
        <v>45950</v>
      </c>
      <c r="L990" s="2">
        <f t="shared" si="341"/>
        <v>3</v>
      </c>
      <c r="M990" s="17">
        <f t="shared" si="342"/>
        <v>3</v>
      </c>
      <c r="N990" s="12">
        <f t="shared" si="343"/>
        <v>1.0005184469999999</v>
      </c>
      <c r="O990" s="12">
        <f t="shared" ca="1" si="344"/>
        <v>1.0005184469999999</v>
      </c>
      <c r="P990" s="17">
        <f t="shared" si="345"/>
        <v>0</v>
      </c>
      <c r="Q990" s="14">
        <f t="shared" ca="1" si="346"/>
        <v>3733.0050409099999</v>
      </c>
      <c r="R990" s="21">
        <f t="shared" si="350"/>
        <v>0</v>
      </c>
      <c r="S990" s="14">
        <f t="shared" si="347"/>
        <v>0</v>
      </c>
      <c r="T990" s="4" t="str">
        <f t="shared" si="348"/>
        <v>A+J=</v>
      </c>
      <c r="U990" s="33">
        <f t="shared" si="349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1"/>
        <v>45954</v>
      </c>
      <c r="B991" s="124" t="str">
        <f t="shared" ca="1" si="335"/>
        <v>n.d</v>
      </c>
      <c r="C991" s="7">
        <f t="shared" si="336"/>
        <v>7200360</v>
      </c>
      <c r="D991" s="96">
        <f t="shared" si="353"/>
        <v>45953</v>
      </c>
      <c r="E991" s="94">
        <f ca="1">IF(D991&lt;$B$1,VLOOKUP(D991,[1]DI!$A$4:$B$15000,2,FALSE),0)</f>
        <v>0</v>
      </c>
      <c r="F991" s="14">
        <f t="shared" ca="1" si="337"/>
        <v>1</v>
      </c>
      <c r="G991" s="14">
        <f ca="1">(TRUNC(PRODUCT($F$12:$F990),16))</f>
        <v>1.4816560968263399</v>
      </c>
      <c r="H991" s="14">
        <f t="shared" ca="1" si="338"/>
        <v>1.4816560968263399</v>
      </c>
      <c r="I991" s="14">
        <f t="shared" ca="1" si="339"/>
        <v>1</v>
      </c>
      <c r="J991" s="13">
        <f t="shared" si="352"/>
        <v>4.4499999999999998E-2</v>
      </c>
      <c r="K991" s="33">
        <f t="shared" si="340"/>
        <v>45950</v>
      </c>
      <c r="L991" s="2">
        <f t="shared" si="341"/>
        <v>4</v>
      </c>
      <c r="M991" s="17">
        <f t="shared" si="342"/>
        <v>4</v>
      </c>
      <c r="N991" s="12">
        <f t="shared" si="343"/>
        <v>1.0006913230000001</v>
      </c>
      <c r="O991" s="12">
        <f t="shared" ca="1" si="344"/>
        <v>1.0006913230000001</v>
      </c>
      <c r="P991" s="17">
        <f t="shared" si="345"/>
        <v>0</v>
      </c>
      <c r="Q991" s="14">
        <f t="shared" ca="1" si="346"/>
        <v>4977.7744762800003</v>
      </c>
      <c r="R991" s="21">
        <f t="shared" si="350"/>
        <v>0</v>
      </c>
      <c r="S991" s="14">
        <f t="shared" si="347"/>
        <v>0</v>
      </c>
      <c r="T991" s="4" t="str">
        <f t="shared" si="348"/>
        <v>A+J=</v>
      </c>
      <c r="U991" s="33">
        <f t="shared" si="349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1"/>
        <v>45957</v>
      </c>
      <c r="B992" s="124" t="str">
        <f t="shared" ca="1" si="335"/>
        <v>n.d</v>
      </c>
      <c r="C992" s="7">
        <f t="shared" si="336"/>
        <v>7200360</v>
      </c>
      <c r="D992" s="96">
        <f t="shared" si="353"/>
        <v>45954</v>
      </c>
      <c r="E992" s="94">
        <f ca="1">IF(D992&lt;$B$1,VLOOKUP(D992,[1]DI!$A$4:$B$15000,2,FALSE),0)</f>
        <v>0</v>
      </c>
      <c r="F992" s="14">
        <f t="shared" ca="1" si="337"/>
        <v>1</v>
      </c>
      <c r="G992" s="14">
        <f ca="1">(TRUNC(PRODUCT($F$12:$F991),16))</f>
        <v>1.4816560968263399</v>
      </c>
      <c r="H992" s="14">
        <f t="shared" ca="1" si="338"/>
        <v>1.4816560968263399</v>
      </c>
      <c r="I992" s="14">
        <f t="shared" ca="1" si="339"/>
        <v>1</v>
      </c>
      <c r="J992" s="13">
        <f t="shared" si="352"/>
        <v>4.4499999999999998E-2</v>
      </c>
      <c r="K992" s="33">
        <f t="shared" si="340"/>
        <v>45950</v>
      </c>
      <c r="L992" s="2">
        <f t="shared" si="341"/>
        <v>5</v>
      </c>
      <c r="M992" s="17">
        <f t="shared" si="342"/>
        <v>5</v>
      </c>
      <c r="N992" s="12">
        <f t="shared" si="343"/>
        <v>1.000864228</v>
      </c>
      <c r="O992" s="12">
        <f t="shared" ca="1" si="344"/>
        <v>1.000864228</v>
      </c>
      <c r="P992" s="17">
        <f t="shared" si="345"/>
        <v>0</v>
      </c>
      <c r="Q992" s="14">
        <f t="shared" ca="1" si="346"/>
        <v>6222.7527220700003</v>
      </c>
      <c r="R992" s="21">
        <f t="shared" si="350"/>
        <v>0</v>
      </c>
      <c r="S992" s="14">
        <f t="shared" si="347"/>
        <v>0</v>
      </c>
      <c r="T992" s="4" t="str">
        <f t="shared" si="348"/>
        <v>A+J=</v>
      </c>
      <c r="U992" s="33">
        <f t="shared" si="349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1"/>
        <v>45958</v>
      </c>
      <c r="B993" s="124" t="str">
        <f t="shared" ca="1" si="335"/>
        <v>n.d</v>
      </c>
      <c r="C993" s="7">
        <f t="shared" si="336"/>
        <v>7200360</v>
      </c>
      <c r="D993" s="96">
        <f t="shared" si="353"/>
        <v>45957</v>
      </c>
      <c r="E993" s="94">
        <f ca="1">IF(D993&lt;$B$1,VLOOKUP(D993,[1]DI!$A$4:$B$15000,2,FALSE),0)</f>
        <v>0</v>
      </c>
      <c r="F993" s="14">
        <f t="shared" ca="1" si="337"/>
        <v>1</v>
      </c>
      <c r="G993" s="14">
        <f ca="1">(TRUNC(PRODUCT($F$12:$F992),16))</f>
        <v>1.4816560968263399</v>
      </c>
      <c r="H993" s="14">
        <f t="shared" ca="1" si="338"/>
        <v>1.4816560968263399</v>
      </c>
      <c r="I993" s="14">
        <f t="shared" ca="1" si="339"/>
        <v>1</v>
      </c>
      <c r="J993" s="13">
        <f t="shared" si="352"/>
        <v>4.4499999999999998E-2</v>
      </c>
      <c r="K993" s="33">
        <f t="shared" si="340"/>
        <v>45950</v>
      </c>
      <c r="L993" s="2">
        <f t="shared" si="341"/>
        <v>6</v>
      </c>
      <c r="M993" s="17">
        <f t="shared" si="342"/>
        <v>6</v>
      </c>
      <c r="N993" s="12">
        <f t="shared" si="343"/>
        <v>1.001037164</v>
      </c>
      <c r="O993" s="12">
        <f t="shared" ca="1" si="344"/>
        <v>1.001037164</v>
      </c>
      <c r="P993" s="17">
        <f t="shared" si="345"/>
        <v>0</v>
      </c>
      <c r="Q993" s="14">
        <f t="shared" ca="1" si="346"/>
        <v>7467.95417903</v>
      </c>
      <c r="R993" s="21">
        <f t="shared" si="350"/>
        <v>0</v>
      </c>
      <c r="S993" s="14">
        <f t="shared" si="347"/>
        <v>0</v>
      </c>
      <c r="T993" s="4" t="str">
        <f t="shared" si="348"/>
        <v>A+J=</v>
      </c>
      <c r="U993" s="33">
        <f t="shared" si="349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1"/>
        <v>45959</v>
      </c>
      <c r="B994" s="124" t="str">
        <f t="shared" ca="1" si="335"/>
        <v>n.d</v>
      </c>
      <c r="C994" s="7">
        <f t="shared" si="336"/>
        <v>7200360</v>
      </c>
      <c r="D994" s="96">
        <f t="shared" si="353"/>
        <v>45958</v>
      </c>
      <c r="E994" s="94">
        <f ca="1">IF(D994&lt;$B$1,VLOOKUP(D994,[1]DI!$A$4:$B$15000,2,FALSE),0)</f>
        <v>0</v>
      </c>
      <c r="F994" s="14">
        <f t="shared" ca="1" si="337"/>
        <v>1</v>
      </c>
      <c r="G994" s="14">
        <f ca="1">(TRUNC(PRODUCT($F$12:$F993),16))</f>
        <v>1.4816560968263399</v>
      </c>
      <c r="H994" s="14">
        <f t="shared" ca="1" si="338"/>
        <v>1.4816560968263399</v>
      </c>
      <c r="I994" s="14">
        <f t="shared" ca="1" si="339"/>
        <v>1</v>
      </c>
      <c r="J994" s="13">
        <f t="shared" si="352"/>
        <v>4.4499999999999998E-2</v>
      </c>
      <c r="K994" s="33">
        <f t="shared" si="340"/>
        <v>45950</v>
      </c>
      <c r="L994" s="2">
        <f t="shared" si="341"/>
        <v>7</v>
      </c>
      <c r="M994" s="17">
        <f t="shared" si="342"/>
        <v>7</v>
      </c>
      <c r="N994" s="12">
        <f t="shared" si="343"/>
        <v>1.0012101289999999</v>
      </c>
      <c r="O994" s="12">
        <f t="shared" ca="1" si="344"/>
        <v>1.0012101289999999</v>
      </c>
      <c r="P994" s="17">
        <f t="shared" si="345"/>
        <v>0</v>
      </c>
      <c r="Q994" s="14">
        <f t="shared" ca="1" si="346"/>
        <v>8713.3644464299996</v>
      </c>
      <c r="R994" s="21">
        <f t="shared" si="350"/>
        <v>0</v>
      </c>
      <c r="S994" s="14">
        <f t="shared" si="347"/>
        <v>0</v>
      </c>
      <c r="T994" s="4" t="str">
        <f t="shared" si="348"/>
        <v>A+J=</v>
      </c>
      <c r="U994" s="33">
        <f t="shared" si="349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1"/>
        <v>45960</v>
      </c>
      <c r="B995" s="124" t="str">
        <f t="shared" ca="1" si="335"/>
        <v>n.d</v>
      </c>
      <c r="C995" s="7">
        <f t="shared" si="336"/>
        <v>7200360</v>
      </c>
      <c r="D995" s="96">
        <f t="shared" si="353"/>
        <v>45959</v>
      </c>
      <c r="E995" s="94">
        <f ca="1">IF(D995&lt;$B$1,VLOOKUP(D995,[1]DI!$A$4:$B$15000,2,FALSE),0)</f>
        <v>0</v>
      </c>
      <c r="F995" s="14">
        <f t="shared" ca="1" si="337"/>
        <v>1</v>
      </c>
      <c r="G995" s="14">
        <f ca="1">(TRUNC(PRODUCT($F$12:$F994),16))</f>
        <v>1.4816560968263399</v>
      </c>
      <c r="H995" s="14">
        <f t="shared" ca="1" si="338"/>
        <v>1.4816560968263399</v>
      </c>
      <c r="I995" s="14">
        <f t="shared" ca="1" si="339"/>
        <v>1</v>
      </c>
      <c r="J995" s="13">
        <f t="shared" si="352"/>
        <v>4.4499999999999998E-2</v>
      </c>
      <c r="K995" s="33">
        <f t="shared" si="340"/>
        <v>45950</v>
      </c>
      <c r="L995" s="2">
        <f t="shared" si="341"/>
        <v>8</v>
      </c>
      <c r="M995" s="17">
        <f t="shared" si="342"/>
        <v>8</v>
      </c>
      <c r="N995" s="12">
        <f t="shared" si="343"/>
        <v>1.001383124</v>
      </c>
      <c r="O995" s="12">
        <f t="shared" ca="1" si="344"/>
        <v>1.001383124</v>
      </c>
      <c r="P995" s="17">
        <f t="shared" si="345"/>
        <v>0</v>
      </c>
      <c r="Q995" s="14">
        <f t="shared" ca="1" si="346"/>
        <v>9958.9907246300008</v>
      </c>
      <c r="R995" s="21">
        <f t="shared" si="350"/>
        <v>0</v>
      </c>
      <c r="S995" s="14">
        <f t="shared" si="347"/>
        <v>0</v>
      </c>
      <c r="T995" s="4" t="str">
        <f t="shared" si="348"/>
        <v>A+J=</v>
      </c>
      <c r="U995" s="33">
        <f t="shared" si="349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1"/>
        <v>45961</v>
      </c>
      <c r="B996" s="124" t="str">
        <f t="shared" ca="1" si="335"/>
        <v>n.d</v>
      </c>
      <c r="C996" s="7">
        <f t="shared" si="336"/>
        <v>7200360</v>
      </c>
      <c r="D996" s="96">
        <f t="shared" si="353"/>
        <v>45960</v>
      </c>
      <c r="E996" s="94">
        <f ca="1">IF(D996&lt;$B$1,VLOOKUP(D996,[1]DI!$A$4:$B$15000,2,FALSE),0)</f>
        <v>0</v>
      </c>
      <c r="F996" s="14">
        <f t="shared" ca="1" si="337"/>
        <v>1</v>
      </c>
      <c r="G996" s="14">
        <f ca="1">(TRUNC(PRODUCT($F$12:$F995),16))</f>
        <v>1.4816560968263399</v>
      </c>
      <c r="H996" s="14">
        <f t="shared" ca="1" si="338"/>
        <v>1.4816560968263399</v>
      </c>
      <c r="I996" s="14">
        <f t="shared" ca="1" si="339"/>
        <v>1</v>
      </c>
      <c r="J996" s="13">
        <f t="shared" si="352"/>
        <v>4.4499999999999998E-2</v>
      </c>
      <c r="K996" s="33">
        <f t="shared" si="340"/>
        <v>45950</v>
      </c>
      <c r="L996" s="2">
        <f t="shared" si="341"/>
        <v>9</v>
      </c>
      <c r="M996" s="17">
        <f t="shared" si="342"/>
        <v>9</v>
      </c>
      <c r="N996" s="12">
        <f t="shared" si="343"/>
        <v>1.001556149</v>
      </c>
      <c r="O996" s="12">
        <f t="shared" ca="1" si="344"/>
        <v>1.001556149</v>
      </c>
      <c r="P996" s="17">
        <f t="shared" si="345"/>
        <v>0</v>
      </c>
      <c r="Q996" s="14">
        <f t="shared" ca="1" si="346"/>
        <v>11204.83301364</v>
      </c>
      <c r="R996" s="21">
        <f t="shared" si="350"/>
        <v>0</v>
      </c>
      <c r="S996" s="14">
        <f t="shared" si="347"/>
        <v>0</v>
      </c>
      <c r="T996" s="4" t="str">
        <f t="shared" si="348"/>
        <v>A+J=</v>
      </c>
      <c r="U996" s="33">
        <f t="shared" si="349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1"/>
        <v>45964</v>
      </c>
      <c r="B997" s="124" t="str">
        <f t="shared" ca="1" si="335"/>
        <v>n.d</v>
      </c>
      <c r="C997" s="7">
        <f t="shared" si="336"/>
        <v>7200360</v>
      </c>
      <c r="D997" s="96">
        <f t="shared" si="353"/>
        <v>45961</v>
      </c>
      <c r="E997" s="94">
        <f ca="1">IF(D997&lt;$B$1,VLOOKUP(D997,[1]DI!$A$4:$B$15000,2,FALSE),0)</f>
        <v>0</v>
      </c>
      <c r="F997" s="14">
        <f t="shared" ca="1" si="337"/>
        <v>1</v>
      </c>
      <c r="G997" s="14">
        <f ca="1">(TRUNC(PRODUCT($F$12:$F996),16))</f>
        <v>1.4816560968263399</v>
      </c>
      <c r="H997" s="14">
        <f t="shared" ca="1" si="338"/>
        <v>1.4816560968263399</v>
      </c>
      <c r="I997" s="14">
        <f t="shared" ca="1" si="339"/>
        <v>1</v>
      </c>
      <c r="J997" s="13">
        <f t="shared" si="352"/>
        <v>4.4499999999999998E-2</v>
      </c>
      <c r="K997" s="33">
        <f t="shared" si="340"/>
        <v>45950</v>
      </c>
      <c r="L997" s="2">
        <f t="shared" si="341"/>
        <v>10</v>
      </c>
      <c r="M997" s="17">
        <f t="shared" si="342"/>
        <v>10</v>
      </c>
      <c r="N997" s="12">
        <f t="shared" si="343"/>
        <v>1.0017292040000001</v>
      </c>
      <c r="O997" s="12">
        <f t="shared" ca="1" si="344"/>
        <v>1.0017292040000001</v>
      </c>
      <c r="P997" s="17">
        <f t="shared" si="345"/>
        <v>0</v>
      </c>
      <c r="Q997" s="14">
        <f t="shared" ca="1" si="346"/>
        <v>12450.891313440001</v>
      </c>
      <c r="R997" s="21">
        <f t="shared" si="350"/>
        <v>0</v>
      </c>
      <c r="S997" s="14">
        <f t="shared" si="347"/>
        <v>0</v>
      </c>
      <c r="T997" s="4" t="str">
        <f t="shared" si="348"/>
        <v>A+J=</v>
      </c>
      <c r="U997" s="33">
        <f t="shared" si="349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1"/>
        <v>45965</v>
      </c>
      <c r="B998" s="124" t="str">
        <f t="shared" ca="1" si="335"/>
        <v>n.d</v>
      </c>
      <c r="C998" s="7">
        <f t="shared" si="336"/>
        <v>7200360</v>
      </c>
      <c r="D998" s="96">
        <f t="shared" si="353"/>
        <v>45964</v>
      </c>
      <c r="E998" s="94">
        <f ca="1">IF(D998&lt;$B$1,VLOOKUP(D998,[1]DI!$A$4:$B$15000,2,FALSE),0)</f>
        <v>0</v>
      </c>
      <c r="F998" s="14">
        <f t="shared" ca="1" si="337"/>
        <v>1</v>
      </c>
      <c r="G998" s="14">
        <f ca="1">(TRUNC(PRODUCT($F$12:$F997),16))</f>
        <v>1.4816560968263399</v>
      </c>
      <c r="H998" s="14">
        <f t="shared" ca="1" si="338"/>
        <v>1.4816560968263399</v>
      </c>
      <c r="I998" s="14">
        <f t="shared" ca="1" si="339"/>
        <v>1</v>
      </c>
      <c r="J998" s="13">
        <f t="shared" si="352"/>
        <v>4.4499999999999998E-2</v>
      </c>
      <c r="K998" s="33">
        <f t="shared" si="340"/>
        <v>45950</v>
      </c>
      <c r="L998" s="2">
        <f t="shared" si="341"/>
        <v>11</v>
      </c>
      <c r="M998" s="17">
        <f t="shared" si="342"/>
        <v>11</v>
      </c>
      <c r="N998" s="12">
        <f t="shared" si="343"/>
        <v>1.0019022879999999</v>
      </c>
      <c r="O998" s="12">
        <f t="shared" ca="1" si="344"/>
        <v>1.0019022879999999</v>
      </c>
      <c r="P998" s="17">
        <f t="shared" si="345"/>
        <v>0</v>
      </c>
      <c r="Q998" s="14">
        <f t="shared" ca="1" si="346"/>
        <v>13697.15842367</v>
      </c>
      <c r="R998" s="21">
        <f t="shared" si="350"/>
        <v>0</v>
      </c>
      <c r="S998" s="14">
        <f t="shared" si="347"/>
        <v>0</v>
      </c>
      <c r="T998" s="4" t="str">
        <f t="shared" si="348"/>
        <v>A+J=</v>
      </c>
      <c r="U998" s="33">
        <f t="shared" si="349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1"/>
        <v>45966</v>
      </c>
      <c r="B999" s="124" t="str">
        <f t="shared" ca="1" si="335"/>
        <v>n.d</v>
      </c>
      <c r="C999" s="7">
        <f t="shared" si="336"/>
        <v>7200360</v>
      </c>
      <c r="D999" s="96">
        <f t="shared" si="353"/>
        <v>45965</v>
      </c>
      <c r="E999" s="94">
        <f ca="1">IF(D999&lt;$B$1,VLOOKUP(D999,[1]DI!$A$4:$B$15000,2,FALSE),0)</f>
        <v>0</v>
      </c>
      <c r="F999" s="14">
        <f t="shared" ca="1" si="337"/>
        <v>1</v>
      </c>
      <c r="G999" s="14">
        <f ca="1">(TRUNC(PRODUCT($F$12:$F998),16))</f>
        <v>1.4816560968263399</v>
      </c>
      <c r="H999" s="14">
        <f t="shared" ca="1" si="338"/>
        <v>1.4816560968263399</v>
      </c>
      <c r="I999" s="14">
        <f t="shared" ca="1" si="339"/>
        <v>1</v>
      </c>
      <c r="J999" s="13">
        <f t="shared" si="352"/>
        <v>4.4499999999999998E-2</v>
      </c>
      <c r="K999" s="33">
        <f t="shared" si="340"/>
        <v>45950</v>
      </c>
      <c r="L999" s="2">
        <f t="shared" si="341"/>
        <v>12</v>
      </c>
      <c r="M999" s="17">
        <f t="shared" si="342"/>
        <v>12</v>
      </c>
      <c r="N999" s="12">
        <f t="shared" si="343"/>
        <v>1.0020754030000001</v>
      </c>
      <c r="O999" s="12">
        <f t="shared" ca="1" si="344"/>
        <v>1.0020754030000001</v>
      </c>
      <c r="P999" s="17">
        <f t="shared" si="345"/>
        <v>0</v>
      </c>
      <c r="Q999" s="14">
        <f t="shared" ca="1" si="346"/>
        <v>14943.64874508</v>
      </c>
      <c r="R999" s="21">
        <f t="shared" si="350"/>
        <v>0</v>
      </c>
      <c r="S999" s="14">
        <f t="shared" si="347"/>
        <v>0</v>
      </c>
      <c r="T999" s="4" t="str">
        <f t="shared" si="348"/>
        <v>A+J=</v>
      </c>
      <c r="U999" s="33">
        <f t="shared" si="349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1"/>
        <v>45967</v>
      </c>
      <c r="B1000" s="124" t="str">
        <f t="shared" ca="1" si="335"/>
        <v>n.d</v>
      </c>
      <c r="C1000" s="7">
        <f t="shared" si="336"/>
        <v>7200360</v>
      </c>
      <c r="D1000" s="96">
        <f t="shared" si="353"/>
        <v>45966</v>
      </c>
      <c r="E1000" s="94">
        <f ca="1">IF(D1000&lt;$B$1,VLOOKUP(D1000,[1]DI!$A$4:$B$15000,2,FALSE),0)</f>
        <v>0</v>
      </c>
      <c r="F1000" s="14">
        <f t="shared" ca="1" si="337"/>
        <v>1</v>
      </c>
      <c r="G1000" s="14">
        <f ca="1">(TRUNC(PRODUCT($F$12:$F999),16))</f>
        <v>1.4816560968263399</v>
      </c>
      <c r="H1000" s="14">
        <f t="shared" ca="1" si="338"/>
        <v>1.4816560968263399</v>
      </c>
      <c r="I1000" s="14">
        <f t="shared" ca="1" si="339"/>
        <v>1</v>
      </c>
      <c r="J1000" s="13">
        <f t="shared" si="352"/>
        <v>4.4499999999999998E-2</v>
      </c>
      <c r="K1000" s="33">
        <f t="shared" si="340"/>
        <v>45950</v>
      </c>
      <c r="L1000" s="2">
        <f t="shared" si="341"/>
        <v>13</v>
      </c>
      <c r="M1000" s="17">
        <f t="shared" si="342"/>
        <v>13</v>
      </c>
      <c r="N1000" s="12">
        <f t="shared" si="343"/>
        <v>1.0022485480000001</v>
      </c>
      <c r="O1000" s="12">
        <f t="shared" ca="1" si="344"/>
        <v>1.0022485480000001</v>
      </c>
      <c r="P1000" s="17">
        <f t="shared" si="345"/>
        <v>0</v>
      </c>
      <c r="Q1000" s="14">
        <f t="shared" ca="1" si="346"/>
        <v>16190.355077280001</v>
      </c>
      <c r="R1000" s="21">
        <f t="shared" si="350"/>
        <v>0</v>
      </c>
      <c r="S1000" s="14">
        <f t="shared" si="347"/>
        <v>0</v>
      </c>
      <c r="T1000" s="4" t="str">
        <f t="shared" si="348"/>
        <v>A+J=</v>
      </c>
      <c r="U1000" s="33">
        <f t="shared" si="349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1"/>
        <v>45968</v>
      </c>
      <c r="B1001" s="124" t="str">
        <f t="shared" ca="1" si="335"/>
        <v>n.d</v>
      </c>
      <c r="C1001" s="7">
        <f t="shared" si="336"/>
        <v>7200360</v>
      </c>
      <c r="D1001" s="96">
        <f t="shared" si="353"/>
        <v>45967</v>
      </c>
      <c r="E1001" s="94">
        <f ca="1">IF(D1001&lt;$B$1,VLOOKUP(D1001,[1]DI!$A$4:$B$15000,2,FALSE),0)</f>
        <v>0</v>
      </c>
      <c r="F1001" s="14">
        <f t="shared" ca="1" si="337"/>
        <v>1</v>
      </c>
      <c r="G1001" s="14">
        <f ca="1">(TRUNC(PRODUCT($F$12:$F1000),16))</f>
        <v>1.4816560968263399</v>
      </c>
      <c r="H1001" s="14">
        <f t="shared" ca="1" si="338"/>
        <v>1.4816560968263399</v>
      </c>
      <c r="I1001" s="14">
        <f t="shared" ca="1" si="339"/>
        <v>1</v>
      </c>
      <c r="J1001" s="13">
        <f t="shared" si="352"/>
        <v>4.4499999999999998E-2</v>
      </c>
      <c r="K1001" s="33">
        <f t="shared" si="340"/>
        <v>45950</v>
      </c>
      <c r="L1001" s="2">
        <f t="shared" si="341"/>
        <v>14</v>
      </c>
      <c r="M1001" s="17">
        <f t="shared" si="342"/>
        <v>14</v>
      </c>
      <c r="N1001" s="12">
        <f t="shared" si="343"/>
        <v>1.002421722</v>
      </c>
      <c r="O1001" s="12">
        <f t="shared" ca="1" si="344"/>
        <v>1.002421722</v>
      </c>
      <c r="P1001" s="17">
        <f t="shared" si="345"/>
        <v>0</v>
      </c>
      <c r="Q1001" s="14">
        <f t="shared" ca="1" si="346"/>
        <v>17437.270219919999</v>
      </c>
      <c r="R1001" s="21">
        <f t="shared" si="350"/>
        <v>0</v>
      </c>
      <c r="S1001" s="14">
        <f t="shared" si="347"/>
        <v>0</v>
      </c>
      <c r="T1001" s="4" t="str">
        <f t="shared" si="348"/>
        <v>A+J=</v>
      </c>
      <c r="U1001" s="33">
        <f t="shared" si="349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1"/>
        <v>45971</v>
      </c>
      <c r="B1002" s="124" t="str">
        <f t="shared" ca="1" si="335"/>
        <v>n.d</v>
      </c>
      <c r="C1002" s="7">
        <f t="shared" si="336"/>
        <v>7200360</v>
      </c>
      <c r="D1002" s="96">
        <f t="shared" si="353"/>
        <v>45968</v>
      </c>
      <c r="E1002" s="94">
        <f ca="1">IF(D1002&lt;$B$1,VLOOKUP(D1002,[1]DI!$A$4:$B$15000,2,FALSE),0)</f>
        <v>0</v>
      </c>
      <c r="F1002" s="14">
        <f t="shared" ca="1" si="337"/>
        <v>1</v>
      </c>
      <c r="G1002" s="14">
        <f ca="1">(TRUNC(PRODUCT($F$12:$F1001),16))</f>
        <v>1.4816560968263399</v>
      </c>
      <c r="H1002" s="14">
        <f t="shared" ca="1" si="338"/>
        <v>1.4816560968263399</v>
      </c>
      <c r="I1002" s="14">
        <f t="shared" ca="1" si="339"/>
        <v>1</v>
      </c>
      <c r="J1002" s="13">
        <f t="shared" si="352"/>
        <v>4.4499999999999998E-2</v>
      </c>
      <c r="K1002" s="33">
        <f t="shared" si="340"/>
        <v>45950</v>
      </c>
      <c r="L1002" s="2">
        <f t="shared" si="341"/>
        <v>15</v>
      </c>
      <c r="M1002" s="17">
        <f t="shared" si="342"/>
        <v>15</v>
      </c>
      <c r="N1002" s="12">
        <f t="shared" si="343"/>
        <v>1.0025949270000001</v>
      </c>
      <c r="O1002" s="12">
        <f t="shared" ca="1" si="344"/>
        <v>1.0025949270000001</v>
      </c>
      <c r="P1002" s="17">
        <f t="shared" si="345"/>
        <v>0</v>
      </c>
      <c r="Q1002" s="14">
        <f t="shared" ca="1" si="346"/>
        <v>18684.40857372</v>
      </c>
      <c r="R1002" s="21">
        <f t="shared" si="350"/>
        <v>0</v>
      </c>
      <c r="S1002" s="14">
        <f t="shared" si="347"/>
        <v>0</v>
      </c>
      <c r="T1002" s="4" t="str">
        <f t="shared" si="348"/>
        <v>A+J=</v>
      </c>
      <c r="U1002" s="33">
        <f t="shared" si="349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1"/>
        <v>45972</v>
      </c>
      <c r="B1003" s="124" t="str">
        <f t="shared" ca="1" si="335"/>
        <v>n.d</v>
      </c>
      <c r="C1003" s="7">
        <f t="shared" si="336"/>
        <v>7200360</v>
      </c>
      <c r="D1003" s="96">
        <f t="shared" si="353"/>
        <v>45971</v>
      </c>
      <c r="E1003" s="94">
        <f ca="1">IF(D1003&lt;$B$1,VLOOKUP(D1003,[1]DI!$A$4:$B$15000,2,FALSE),0)</f>
        <v>0</v>
      </c>
      <c r="F1003" s="14">
        <f t="shared" ca="1" si="337"/>
        <v>1</v>
      </c>
      <c r="G1003" s="14">
        <f ca="1">(TRUNC(PRODUCT($F$12:$F1002),16))</f>
        <v>1.4816560968263399</v>
      </c>
      <c r="H1003" s="14">
        <f t="shared" ca="1" si="338"/>
        <v>1.4816560968263399</v>
      </c>
      <c r="I1003" s="14">
        <f t="shared" ca="1" si="339"/>
        <v>1</v>
      </c>
      <c r="J1003" s="13">
        <f t="shared" si="352"/>
        <v>4.4499999999999998E-2</v>
      </c>
      <c r="K1003" s="33">
        <f t="shared" si="340"/>
        <v>45950</v>
      </c>
      <c r="L1003" s="2">
        <f t="shared" si="341"/>
        <v>16</v>
      </c>
      <c r="M1003" s="17">
        <f t="shared" si="342"/>
        <v>16</v>
      </c>
      <c r="N1003" s="12">
        <f t="shared" si="343"/>
        <v>1.0027681610000001</v>
      </c>
      <c r="O1003" s="12">
        <f t="shared" ca="1" si="344"/>
        <v>1.0027681610000001</v>
      </c>
      <c r="P1003" s="17">
        <f t="shared" si="345"/>
        <v>0</v>
      </c>
      <c r="Q1003" s="14">
        <f t="shared" ca="1" si="346"/>
        <v>19931.75573796</v>
      </c>
      <c r="R1003" s="21">
        <f t="shared" si="350"/>
        <v>0</v>
      </c>
      <c r="S1003" s="14">
        <f t="shared" si="347"/>
        <v>0</v>
      </c>
      <c r="T1003" s="4" t="str">
        <f t="shared" si="348"/>
        <v>A+J=</v>
      </c>
      <c r="U1003" s="33">
        <f t="shared" si="349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1"/>
        <v>45973</v>
      </c>
      <c r="B1004" s="124" t="str">
        <f t="shared" ca="1" si="335"/>
        <v>n.d</v>
      </c>
      <c r="C1004" s="7">
        <f t="shared" si="336"/>
        <v>7200360</v>
      </c>
      <c r="D1004" s="96">
        <f t="shared" si="353"/>
        <v>45972</v>
      </c>
      <c r="E1004" s="94">
        <f ca="1">IF(D1004&lt;$B$1,VLOOKUP(D1004,[1]DI!$A$4:$B$15000,2,FALSE),0)</f>
        <v>0</v>
      </c>
      <c r="F1004" s="14">
        <f t="shared" ca="1" si="337"/>
        <v>1</v>
      </c>
      <c r="G1004" s="14">
        <f ca="1">(TRUNC(PRODUCT($F$12:$F1003),16))</f>
        <v>1.4816560968263399</v>
      </c>
      <c r="H1004" s="14">
        <f t="shared" ca="1" si="338"/>
        <v>1.4816560968263399</v>
      </c>
      <c r="I1004" s="14">
        <f t="shared" ca="1" si="339"/>
        <v>1</v>
      </c>
      <c r="J1004" s="13">
        <f t="shared" si="352"/>
        <v>4.4499999999999998E-2</v>
      </c>
      <c r="K1004" s="33">
        <f t="shared" si="340"/>
        <v>45950</v>
      </c>
      <c r="L1004" s="2">
        <f t="shared" si="341"/>
        <v>17</v>
      </c>
      <c r="M1004" s="17">
        <f t="shared" si="342"/>
        <v>17</v>
      </c>
      <c r="N1004" s="12">
        <f t="shared" si="343"/>
        <v>1.0029414249999999</v>
      </c>
      <c r="O1004" s="12">
        <f t="shared" ca="1" si="344"/>
        <v>1.0029414249999999</v>
      </c>
      <c r="P1004" s="17">
        <f t="shared" si="345"/>
        <v>0</v>
      </c>
      <c r="Q1004" s="14">
        <f t="shared" ca="1" si="346"/>
        <v>21179.318912989998</v>
      </c>
      <c r="R1004" s="21">
        <f t="shared" si="350"/>
        <v>0</v>
      </c>
      <c r="S1004" s="14">
        <f t="shared" si="347"/>
        <v>0</v>
      </c>
      <c r="T1004" s="4" t="str">
        <f t="shared" si="348"/>
        <v>A+J=</v>
      </c>
      <c r="U1004" s="33">
        <f t="shared" si="349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1"/>
        <v>45974</v>
      </c>
      <c r="B1005" s="124" t="str">
        <f t="shared" ca="1" si="335"/>
        <v>n.d</v>
      </c>
      <c r="C1005" s="7">
        <f t="shared" si="336"/>
        <v>7200360</v>
      </c>
      <c r="D1005" s="96">
        <f t="shared" si="353"/>
        <v>45973</v>
      </c>
      <c r="E1005" s="94">
        <f ca="1">IF(D1005&lt;$B$1,VLOOKUP(D1005,[1]DI!$A$4:$B$15000,2,FALSE),0)</f>
        <v>0</v>
      </c>
      <c r="F1005" s="14">
        <f t="shared" ca="1" si="337"/>
        <v>1</v>
      </c>
      <c r="G1005" s="14">
        <f ca="1">(TRUNC(PRODUCT($F$12:$F1004),16))</f>
        <v>1.4816560968263399</v>
      </c>
      <c r="H1005" s="14">
        <f t="shared" ca="1" si="338"/>
        <v>1.4816560968263399</v>
      </c>
      <c r="I1005" s="14">
        <f t="shared" ca="1" si="339"/>
        <v>1</v>
      </c>
      <c r="J1005" s="13">
        <f t="shared" si="352"/>
        <v>4.4499999999999998E-2</v>
      </c>
      <c r="K1005" s="33">
        <f t="shared" si="340"/>
        <v>45950</v>
      </c>
      <c r="L1005" s="2">
        <f t="shared" si="341"/>
        <v>18</v>
      </c>
      <c r="M1005" s="17">
        <f t="shared" si="342"/>
        <v>18</v>
      </c>
      <c r="N1005" s="12">
        <f t="shared" si="343"/>
        <v>1.003114719</v>
      </c>
      <c r="O1005" s="12">
        <f t="shared" ca="1" si="344"/>
        <v>1.003114719</v>
      </c>
      <c r="P1005" s="17">
        <f t="shared" si="345"/>
        <v>0</v>
      </c>
      <c r="Q1005" s="14">
        <f t="shared" ca="1" si="346"/>
        <v>22427.098098840001</v>
      </c>
      <c r="R1005" s="21">
        <f t="shared" si="350"/>
        <v>0</v>
      </c>
      <c r="S1005" s="14">
        <f t="shared" si="347"/>
        <v>0</v>
      </c>
      <c r="T1005" s="4" t="str">
        <f t="shared" si="348"/>
        <v>A+J=</v>
      </c>
      <c r="U1005" s="33">
        <f t="shared" si="349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1"/>
        <v>45975</v>
      </c>
      <c r="B1006" s="124" t="str">
        <f t="shared" ca="1" si="335"/>
        <v>n.d</v>
      </c>
      <c r="C1006" s="7">
        <f t="shared" si="336"/>
        <v>7200360</v>
      </c>
      <c r="D1006" s="96">
        <f t="shared" si="353"/>
        <v>45974</v>
      </c>
      <c r="E1006" s="94">
        <f ca="1">IF(D1006&lt;$B$1,VLOOKUP(D1006,[1]DI!$A$4:$B$15000,2,FALSE),0)</f>
        <v>0</v>
      </c>
      <c r="F1006" s="14">
        <f t="shared" ca="1" si="337"/>
        <v>1</v>
      </c>
      <c r="G1006" s="14">
        <f ca="1">(TRUNC(PRODUCT($F$12:$F1005),16))</f>
        <v>1.4816560968263399</v>
      </c>
      <c r="H1006" s="14">
        <f t="shared" ca="1" si="338"/>
        <v>1.4816560968263399</v>
      </c>
      <c r="I1006" s="14">
        <f t="shared" ca="1" si="339"/>
        <v>1</v>
      </c>
      <c r="J1006" s="13">
        <f t="shared" si="352"/>
        <v>4.4499999999999998E-2</v>
      </c>
      <c r="K1006" s="33">
        <f t="shared" si="340"/>
        <v>45950</v>
      </c>
      <c r="L1006" s="2">
        <f t="shared" si="341"/>
        <v>19</v>
      </c>
      <c r="M1006" s="17">
        <f t="shared" si="342"/>
        <v>19</v>
      </c>
      <c r="N1006" s="12">
        <f t="shared" si="343"/>
        <v>1.003288044</v>
      </c>
      <c r="O1006" s="12">
        <f t="shared" ca="1" si="344"/>
        <v>1.003288044</v>
      </c>
      <c r="P1006" s="17">
        <f t="shared" si="345"/>
        <v>0</v>
      </c>
      <c r="Q1006" s="14">
        <f t="shared" ca="1" si="346"/>
        <v>23675.100495840001</v>
      </c>
      <c r="R1006" s="21">
        <f t="shared" si="350"/>
        <v>0</v>
      </c>
      <c r="S1006" s="14">
        <f t="shared" si="347"/>
        <v>0</v>
      </c>
      <c r="T1006" s="4" t="str">
        <f t="shared" si="348"/>
        <v>A+J=</v>
      </c>
      <c r="U1006" s="33">
        <f t="shared" si="349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1"/>
        <v>45978</v>
      </c>
      <c r="B1007" s="124" t="str">
        <f t="shared" ca="1" si="335"/>
        <v>n.d</v>
      </c>
      <c r="C1007" s="7">
        <f t="shared" si="336"/>
        <v>7200360</v>
      </c>
      <c r="D1007" s="96">
        <f t="shared" si="353"/>
        <v>45975</v>
      </c>
      <c r="E1007" s="94">
        <f ca="1">IF(D1007&lt;$B$1,VLOOKUP(D1007,[1]DI!$A$4:$B$15000,2,FALSE),0)</f>
        <v>0</v>
      </c>
      <c r="F1007" s="14">
        <f t="shared" ca="1" si="337"/>
        <v>1</v>
      </c>
      <c r="G1007" s="14">
        <f ca="1">(TRUNC(PRODUCT($F$12:$F1006),16))</f>
        <v>1.4816560968263399</v>
      </c>
      <c r="H1007" s="14">
        <f t="shared" ca="1" si="338"/>
        <v>1.4816560968263399</v>
      </c>
      <c r="I1007" s="14">
        <f t="shared" ca="1" si="339"/>
        <v>1</v>
      </c>
      <c r="J1007" s="13">
        <f t="shared" si="352"/>
        <v>4.4499999999999998E-2</v>
      </c>
      <c r="K1007" s="33">
        <f t="shared" si="340"/>
        <v>45950</v>
      </c>
      <c r="L1007" s="2">
        <f t="shared" si="341"/>
        <v>20</v>
      </c>
      <c r="M1007" s="17">
        <f t="shared" si="342"/>
        <v>20</v>
      </c>
      <c r="N1007" s="12">
        <f t="shared" si="343"/>
        <v>1.003461398</v>
      </c>
      <c r="O1007" s="12">
        <f t="shared" ca="1" si="344"/>
        <v>1.003461398</v>
      </c>
      <c r="P1007" s="17">
        <f t="shared" si="345"/>
        <v>0</v>
      </c>
      <c r="Q1007" s="14">
        <f t="shared" ca="1" si="346"/>
        <v>24923.31170328</v>
      </c>
      <c r="R1007" s="21">
        <f t="shared" si="350"/>
        <v>0</v>
      </c>
      <c r="S1007" s="14">
        <f t="shared" si="347"/>
        <v>0</v>
      </c>
      <c r="T1007" s="4" t="str">
        <f t="shared" si="348"/>
        <v>A+J=</v>
      </c>
      <c r="U1007" s="33">
        <f t="shared" si="349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1"/>
        <v>45979</v>
      </c>
      <c r="B1008" s="124" t="str">
        <f t="shared" ca="1" si="335"/>
        <v>n.d</v>
      </c>
      <c r="C1008" s="7">
        <f t="shared" si="336"/>
        <v>7200360</v>
      </c>
      <c r="D1008" s="96">
        <f t="shared" si="353"/>
        <v>45978</v>
      </c>
      <c r="E1008" s="94">
        <f ca="1">IF(D1008&lt;$B$1,VLOOKUP(D1008,[1]DI!$A$4:$B$15000,2,FALSE),0)</f>
        <v>0</v>
      </c>
      <c r="F1008" s="14">
        <f t="shared" ca="1" si="337"/>
        <v>1</v>
      </c>
      <c r="G1008" s="14">
        <f ca="1">(TRUNC(PRODUCT($F$12:$F1007),16))</f>
        <v>1.4816560968263399</v>
      </c>
      <c r="H1008" s="14">
        <f t="shared" ca="1" si="338"/>
        <v>1.4816560968263399</v>
      </c>
      <c r="I1008" s="14">
        <f t="shared" ca="1" si="339"/>
        <v>1</v>
      </c>
      <c r="J1008" s="13">
        <f t="shared" si="352"/>
        <v>4.4499999999999998E-2</v>
      </c>
      <c r="K1008" s="33">
        <f t="shared" si="340"/>
        <v>45950</v>
      </c>
      <c r="L1008" s="2">
        <f t="shared" si="341"/>
        <v>21</v>
      </c>
      <c r="M1008" s="17">
        <f t="shared" si="342"/>
        <v>21</v>
      </c>
      <c r="N1008" s="12">
        <f t="shared" si="343"/>
        <v>1.003634782</v>
      </c>
      <c r="O1008" s="12">
        <f t="shared" ca="1" si="344"/>
        <v>1.003634782</v>
      </c>
      <c r="P1008" s="17">
        <f t="shared" si="345"/>
        <v>0</v>
      </c>
      <c r="Q1008" s="14">
        <f t="shared" ca="1" si="346"/>
        <v>26171.738921519998</v>
      </c>
      <c r="R1008" s="21">
        <f t="shared" si="350"/>
        <v>0</v>
      </c>
      <c r="S1008" s="14">
        <f t="shared" si="347"/>
        <v>0</v>
      </c>
      <c r="T1008" s="4" t="str">
        <f t="shared" si="348"/>
        <v>A+J=</v>
      </c>
      <c r="U1008" s="33">
        <f t="shared" si="349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1"/>
        <v>45980</v>
      </c>
      <c r="B1009" s="124" t="str">
        <f t="shared" ca="1" si="335"/>
        <v>n.d</v>
      </c>
      <c r="C1009" s="7">
        <f t="shared" si="336"/>
        <v>7200360</v>
      </c>
      <c r="D1009" s="96">
        <f t="shared" si="353"/>
        <v>45979</v>
      </c>
      <c r="E1009" s="94">
        <f ca="1">IF(D1009&lt;$B$1,VLOOKUP(D1009,[1]DI!$A$4:$B$15000,2,FALSE),0)</f>
        <v>0</v>
      </c>
      <c r="F1009" s="14">
        <f t="shared" ca="1" si="337"/>
        <v>1</v>
      </c>
      <c r="G1009" s="14">
        <f ca="1">(TRUNC(PRODUCT($F$12:$F1008),16))</f>
        <v>1.4816560968263399</v>
      </c>
      <c r="H1009" s="14">
        <f t="shared" ca="1" si="338"/>
        <v>1.4816560968263399</v>
      </c>
      <c r="I1009" s="14">
        <f t="shared" ca="1" si="339"/>
        <v>1</v>
      </c>
      <c r="J1009" s="13">
        <f t="shared" si="352"/>
        <v>4.4499999999999998E-2</v>
      </c>
      <c r="K1009" s="33">
        <f t="shared" si="340"/>
        <v>45950</v>
      </c>
      <c r="L1009" s="2">
        <f t="shared" si="341"/>
        <v>22</v>
      </c>
      <c r="M1009" s="17">
        <f t="shared" si="342"/>
        <v>22</v>
      </c>
      <c r="N1009" s="12">
        <f t="shared" si="343"/>
        <v>1.003808196</v>
      </c>
      <c r="O1009" s="12">
        <f t="shared" ca="1" si="344"/>
        <v>1.003808196</v>
      </c>
      <c r="P1009" s="17">
        <f t="shared" si="345"/>
        <v>0</v>
      </c>
      <c r="Q1009" s="14">
        <f t="shared" ca="1" si="346"/>
        <v>27420.382150559999</v>
      </c>
      <c r="R1009" s="21">
        <f t="shared" si="350"/>
        <v>0</v>
      </c>
      <c r="S1009" s="14">
        <f t="shared" si="347"/>
        <v>0</v>
      </c>
      <c r="T1009" s="4" t="str">
        <f t="shared" si="348"/>
        <v>A+J=</v>
      </c>
      <c r="U1009" s="33">
        <f t="shared" si="349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1"/>
        <v>45982</v>
      </c>
      <c r="B1010" s="124" t="str">
        <f t="shared" ca="1" si="335"/>
        <v>n.d</v>
      </c>
      <c r="C1010" s="7">
        <f t="shared" si="336"/>
        <v>7200360</v>
      </c>
      <c r="D1010" s="96">
        <f t="shared" si="353"/>
        <v>45980</v>
      </c>
      <c r="E1010" s="94">
        <f ca="1">IF(D1010&lt;$B$1,VLOOKUP(D1010,[1]DI!$A$4:$B$15000,2,FALSE),0)</f>
        <v>0</v>
      </c>
      <c r="F1010" s="14">
        <f t="shared" ca="1" si="337"/>
        <v>1</v>
      </c>
      <c r="G1010" s="14">
        <f ca="1">(TRUNC(PRODUCT($F$12:$F1009),16))</f>
        <v>1.4816560968263399</v>
      </c>
      <c r="H1010" s="14">
        <f t="shared" ca="1" si="338"/>
        <v>1.4816560968263399</v>
      </c>
      <c r="I1010" s="14">
        <f t="shared" ca="1" si="339"/>
        <v>1</v>
      </c>
      <c r="J1010" s="13">
        <f t="shared" si="352"/>
        <v>4.4499999999999998E-2</v>
      </c>
      <c r="K1010" s="33">
        <f t="shared" si="340"/>
        <v>45950</v>
      </c>
      <c r="L1010" s="2">
        <f t="shared" si="341"/>
        <v>23</v>
      </c>
      <c r="M1010" s="17">
        <f t="shared" si="342"/>
        <v>23</v>
      </c>
      <c r="N1010" s="12">
        <f t="shared" si="343"/>
        <v>1.0039816399999999</v>
      </c>
      <c r="O1010" s="12">
        <f t="shared" ca="1" si="344"/>
        <v>1.0039816399999999</v>
      </c>
      <c r="P1010" s="17">
        <f t="shared" si="345"/>
        <v>48</v>
      </c>
      <c r="Q1010" s="14">
        <f t="shared" ca="1" si="346"/>
        <v>28669.241390390001</v>
      </c>
      <c r="R1010" s="21">
        <f t="shared" si="350"/>
        <v>0.5</v>
      </c>
      <c r="S1010" s="14">
        <f t="shared" si="347"/>
        <v>3600180</v>
      </c>
      <c r="T1010" s="4" t="str">
        <f t="shared" si="348"/>
        <v>A+J=</v>
      </c>
      <c r="U1010" s="33">
        <f t="shared" si="349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1"/>
        <v>45985</v>
      </c>
      <c r="B1011" s="124" t="str">
        <f t="shared" ca="1" si="335"/>
        <v>n.d</v>
      </c>
      <c r="C1011" s="7">
        <f t="shared" si="336"/>
        <v>3600180</v>
      </c>
      <c r="D1011" s="96">
        <f t="shared" si="353"/>
        <v>45982</v>
      </c>
      <c r="E1011" s="94">
        <f ca="1">IF(D1011&lt;$B$1,VLOOKUP(D1011,[1]DI!$A$4:$B$15000,2,FALSE),0)</f>
        <v>0</v>
      </c>
      <c r="F1011" s="14">
        <f t="shared" ca="1" si="337"/>
        <v>1</v>
      </c>
      <c r="G1011" s="14">
        <f ca="1">(TRUNC(PRODUCT($F$12:$F1010),16))</f>
        <v>1.4816560968263399</v>
      </c>
      <c r="H1011" s="14">
        <f t="shared" ca="1" si="338"/>
        <v>1.4816560968263399</v>
      </c>
      <c r="I1011" s="14">
        <f t="shared" ca="1" si="339"/>
        <v>1</v>
      </c>
      <c r="J1011" s="13">
        <f t="shared" si="352"/>
        <v>4.4499999999999998E-2</v>
      </c>
      <c r="K1011" s="33">
        <f t="shared" si="340"/>
        <v>45982</v>
      </c>
      <c r="L1011" s="2">
        <f t="shared" si="341"/>
        <v>1</v>
      </c>
      <c r="M1011" s="17">
        <f t="shared" si="342"/>
        <v>1</v>
      </c>
      <c r="N1011" s="12">
        <f t="shared" si="343"/>
        <v>1.000172786</v>
      </c>
      <c r="O1011" s="12">
        <f t="shared" ca="1" si="344"/>
        <v>1.000172786</v>
      </c>
      <c r="P1011" s="17">
        <f t="shared" si="345"/>
        <v>0</v>
      </c>
      <c r="Q1011" s="14">
        <f t="shared" ca="1" si="346"/>
        <v>622.06070148000003</v>
      </c>
      <c r="R1011" s="21">
        <f t="shared" si="350"/>
        <v>0</v>
      </c>
      <c r="S1011" s="14">
        <f t="shared" si="347"/>
        <v>0</v>
      </c>
      <c r="T1011" s="4" t="str">
        <f t="shared" si="348"/>
        <v>J=</v>
      </c>
      <c r="U1011" s="33">
        <f t="shared" si="349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1"/>
        <v>45986</v>
      </c>
      <c r="B1012" s="124" t="str">
        <f t="shared" ca="1" si="335"/>
        <v>n.d</v>
      </c>
      <c r="C1012" s="7">
        <f t="shared" si="336"/>
        <v>3600180</v>
      </c>
      <c r="D1012" s="96">
        <f t="shared" si="353"/>
        <v>45985</v>
      </c>
      <c r="E1012" s="94">
        <f ca="1">IF(D1012&lt;$B$1,VLOOKUP(D1012,[1]DI!$A$4:$B$15000,2,FALSE),0)</f>
        <v>0</v>
      </c>
      <c r="F1012" s="14">
        <f t="shared" ca="1" si="337"/>
        <v>1</v>
      </c>
      <c r="G1012" s="14">
        <f ca="1">(TRUNC(PRODUCT($F$12:$F1011),16))</f>
        <v>1.4816560968263399</v>
      </c>
      <c r="H1012" s="14">
        <f t="shared" ca="1" si="338"/>
        <v>1.4816560968263399</v>
      </c>
      <c r="I1012" s="14">
        <f t="shared" ca="1" si="339"/>
        <v>1</v>
      </c>
      <c r="J1012" s="13">
        <f t="shared" si="352"/>
        <v>4.4499999999999998E-2</v>
      </c>
      <c r="K1012" s="33">
        <f t="shared" si="340"/>
        <v>45982</v>
      </c>
      <c r="L1012" s="2">
        <f t="shared" si="341"/>
        <v>2</v>
      </c>
      <c r="M1012" s="17">
        <f t="shared" si="342"/>
        <v>2</v>
      </c>
      <c r="N1012" s="12">
        <f t="shared" si="343"/>
        <v>1.0003456019999999</v>
      </c>
      <c r="O1012" s="12">
        <f t="shared" ca="1" si="344"/>
        <v>1.0003456019999999</v>
      </c>
      <c r="P1012" s="17">
        <f t="shared" si="345"/>
        <v>0</v>
      </c>
      <c r="Q1012" s="14">
        <f t="shared" ca="1" si="346"/>
        <v>1244.2294083500001</v>
      </c>
      <c r="R1012" s="21">
        <f t="shared" si="350"/>
        <v>0</v>
      </c>
      <c r="S1012" s="14">
        <f t="shared" si="347"/>
        <v>0</v>
      </c>
      <c r="T1012" s="4" t="str">
        <f t="shared" si="348"/>
        <v>J=</v>
      </c>
      <c r="U1012" s="33">
        <f t="shared" si="349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1"/>
        <v>45987</v>
      </c>
      <c r="B1013" s="124" t="str">
        <f t="shared" ca="1" si="335"/>
        <v>n.d</v>
      </c>
      <c r="C1013" s="7">
        <f t="shared" si="336"/>
        <v>3600180</v>
      </c>
      <c r="D1013" s="96">
        <f t="shared" si="353"/>
        <v>45986</v>
      </c>
      <c r="E1013" s="94">
        <f ca="1">IF(D1013&lt;$B$1,VLOOKUP(D1013,[1]DI!$A$4:$B$15000,2,FALSE),0)</f>
        <v>0</v>
      </c>
      <c r="F1013" s="14">
        <f t="shared" ca="1" si="337"/>
        <v>1</v>
      </c>
      <c r="G1013" s="14">
        <f ca="1">(TRUNC(PRODUCT($F$12:$F1012),16))</f>
        <v>1.4816560968263399</v>
      </c>
      <c r="H1013" s="14">
        <f t="shared" ca="1" si="338"/>
        <v>1.4816560968263399</v>
      </c>
      <c r="I1013" s="14">
        <f t="shared" ca="1" si="339"/>
        <v>1</v>
      </c>
      <c r="J1013" s="13">
        <f t="shared" si="352"/>
        <v>4.4499999999999998E-2</v>
      </c>
      <c r="K1013" s="33">
        <f t="shared" si="340"/>
        <v>45982</v>
      </c>
      <c r="L1013" s="2">
        <f t="shared" si="341"/>
        <v>3</v>
      </c>
      <c r="M1013" s="17">
        <f t="shared" si="342"/>
        <v>3</v>
      </c>
      <c r="N1013" s="12">
        <f t="shared" si="343"/>
        <v>1.0005184469999999</v>
      </c>
      <c r="O1013" s="12">
        <f t="shared" ca="1" si="344"/>
        <v>1.0005184469999999</v>
      </c>
      <c r="P1013" s="17">
        <f t="shared" si="345"/>
        <v>0</v>
      </c>
      <c r="Q1013" s="14">
        <f t="shared" ca="1" si="346"/>
        <v>1866.50252045</v>
      </c>
      <c r="R1013" s="21">
        <f t="shared" si="350"/>
        <v>0</v>
      </c>
      <c r="S1013" s="14">
        <f t="shared" si="347"/>
        <v>0</v>
      </c>
      <c r="T1013" s="4" t="str">
        <f t="shared" si="348"/>
        <v>J=</v>
      </c>
      <c r="U1013" s="33">
        <f t="shared" si="349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1"/>
        <v>45988</v>
      </c>
      <c r="B1014" s="124" t="str">
        <f t="shared" ca="1" si="335"/>
        <v>n.d</v>
      </c>
      <c r="C1014" s="7">
        <f t="shared" si="336"/>
        <v>3600180</v>
      </c>
      <c r="D1014" s="96">
        <f t="shared" si="353"/>
        <v>45987</v>
      </c>
      <c r="E1014" s="94">
        <f ca="1">IF(D1014&lt;$B$1,VLOOKUP(D1014,[1]DI!$A$4:$B$15000,2,FALSE),0)</f>
        <v>0</v>
      </c>
      <c r="F1014" s="14">
        <f t="shared" ca="1" si="337"/>
        <v>1</v>
      </c>
      <c r="G1014" s="14">
        <f ca="1">(TRUNC(PRODUCT($F$12:$F1013),16))</f>
        <v>1.4816560968263399</v>
      </c>
      <c r="H1014" s="14">
        <f t="shared" ca="1" si="338"/>
        <v>1.4816560968263399</v>
      </c>
      <c r="I1014" s="14">
        <f t="shared" ca="1" si="339"/>
        <v>1</v>
      </c>
      <c r="J1014" s="13">
        <f t="shared" si="352"/>
        <v>4.4499999999999998E-2</v>
      </c>
      <c r="K1014" s="33">
        <f t="shared" si="340"/>
        <v>45982</v>
      </c>
      <c r="L1014" s="2">
        <f t="shared" si="341"/>
        <v>4</v>
      </c>
      <c r="M1014" s="17">
        <f t="shared" si="342"/>
        <v>4</v>
      </c>
      <c r="N1014" s="12">
        <f t="shared" si="343"/>
        <v>1.0006913230000001</v>
      </c>
      <c r="O1014" s="12">
        <f t="shared" ca="1" si="344"/>
        <v>1.0006913230000001</v>
      </c>
      <c r="P1014" s="17">
        <f t="shared" si="345"/>
        <v>0</v>
      </c>
      <c r="Q1014" s="14">
        <f t="shared" ca="1" si="346"/>
        <v>2488.8872381400001</v>
      </c>
      <c r="R1014" s="21">
        <f t="shared" si="350"/>
        <v>0</v>
      </c>
      <c r="S1014" s="14">
        <f t="shared" si="347"/>
        <v>0</v>
      </c>
      <c r="T1014" s="4" t="str">
        <f t="shared" si="348"/>
        <v>J=</v>
      </c>
      <c r="U1014" s="33">
        <f t="shared" si="349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1"/>
        <v>45989</v>
      </c>
      <c r="B1015" s="124" t="str">
        <f t="shared" ca="1" si="335"/>
        <v>n.d</v>
      </c>
      <c r="C1015" s="7">
        <f t="shared" si="336"/>
        <v>3600180</v>
      </c>
      <c r="D1015" s="96">
        <f t="shared" si="353"/>
        <v>45988</v>
      </c>
      <c r="E1015" s="94">
        <f ca="1">IF(D1015&lt;$B$1,VLOOKUP(D1015,[1]DI!$A$4:$B$15000,2,FALSE),0)</f>
        <v>0</v>
      </c>
      <c r="F1015" s="14">
        <f t="shared" ca="1" si="337"/>
        <v>1</v>
      </c>
      <c r="G1015" s="14">
        <f ca="1">(TRUNC(PRODUCT($F$12:$F1014),16))</f>
        <v>1.4816560968263399</v>
      </c>
      <c r="H1015" s="14">
        <f t="shared" ca="1" si="338"/>
        <v>1.4816560968263399</v>
      </c>
      <c r="I1015" s="14">
        <f t="shared" ca="1" si="339"/>
        <v>1</v>
      </c>
      <c r="J1015" s="13">
        <f t="shared" si="352"/>
        <v>4.4499999999999998E-2</v>
      </c>
      <c r="K1015" s="33">
        <f t="shared" si="340"/>
        <v>45982</v>
      </c>
      <c r="L1015" s="2">
        <f t="shared" si="341"/>
        <v>5</v>
      </c>
      <c r="M1015" s="17">
        <f t="shared" si="342"/>
        <v>5</v>
      </c>
      <c r="N1015" s="12">
        <f t="shared" si="343"/>
        <v>1.000864228</v>
      </c>
      <c r="O1015" s="12">
        <f t="shared" ca="1" si="344"/>
        <v>1.000864228</v>
      </c>
      <c r="P1015" s="17">
        <f t="shared" si="345"/>
        <v>0</v>
      </c>
      <c r="Q1015" s="14">
        <f t="shared" ca="1" si="346"/>
        <v>3111.3763610300002</v>
      </c>
      <c r="R1015" s="21">
        <f t="shared" si="350"/>
        <v>0</v>
      </c>
      <c r="S1015" s="14">
        <f t="shared" si="347"/>
        <v>0</v>
      </c>
      <c r="T1015" s="4" t="str">
        <f t="shared" si="348"/>
        <v>J=</v>
      </c>
      <c r="U1015" s="33">
        <f t="shared" si="349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1"/>
        <v>45992</v>
      </c>
      <c r="B1016" s="124" t="str">
        <f t="shared" ca="1" si="335"/>
        <v>n.d</v>
      </c>
      <c r="C1016" s="7">
        <f t="shared" si="336"/>
        <v>3600180</v>
      </c>
      <c r="D1016" s="96">
        <f t="shared" si="353"/>
        <v>45989</v>
      </c>
      <c r="E1016" s="94">
        <f ca="1">IF(D1016&lt;$B$1,VLOOKUP(D1016,[1]DI!$A$4:$B$15000,2,FALSE),0)</f>
        <v>0</v>
      </c>
      <c r="F1016" s="14">
        <f t="shared" ca="1" si="337"/>
        <v>1</v>
      </c>
      <c r="G1016" s="14">
        <f ca="1">(TRUNC(PRODUCT($F$12:$F1015),16))</f>
        <v>1.4816560968263399</v>
      </c>
      <c r="H1016" s="14">
        <f t="shared" ca="1" si="338"/>
        <v>1.4816560968263399</v>
      </c>
      <c r="I1016" s="14">
        <f t="shared" ca="1" si="339"/>
        <v>1</v>
      </c>
      <c r="J1016" s="13">
        <f t="shared" si="352"/>
        <v>4.4499999999999998E-2</v>
      </c>
      <c r="K1016" s="33">
        <f t="shared" si="340"/>
        <v>45982</v>
      </c>
      <c r="L1016" s="2">
        <f t="shared" si="341"/>
        <v>6</v>
      </c>
      <c r="M1016" s="17">
        <f t="shared" si="342"/>
        <v>6</v>
      </c>
      <c r="N1016" s="12">
        <f t="shared" si="343"/>
        <v>1.001037164</v>
      </c>
      <c r="O1016" s="12">
        <f t="shared" ca="1" si="344"/>
        <v>1.001037164</v>
      </c>
      <c r="P1016" s="17">
        <f t="shared" si="345"/>
        <v>0</v>
      </c>
      <c r="Q1016" s="14">
        <f t="shared" ca="1" si="346"/>
        <v>3733.97708951</v>
      </c>
      <c r="R1016" s="21">
        <f t="shared" si="350"/>
        <v>0</v>
      </c>
      <c r="S1016" s="14">
        <f t="shared" si="347"/>
        <v>0</v>
      </c>
      <c r="T1016" s="4" t="str">
        <f t="shared" si="348"/>
        <v>J=</v>
      </c>
      <c r="U1016" s="33">
        <f t="shared" si="349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1"/>
        <v>45993</v>
      </c>
      <c r="B1017" s="124" t="str">
        <f t="shared" ca="1" si="335"/>
        <v>n.d</v>
      </c>
      <c r="C1017" s="7">
        <f t="shared" si="336"/>
        <v>3600180</v>
      </c>
      <c r="D1017" s="96">
        <f t="shared" si="353"/>
        <v>45992</v>
      </c>
      <c r="E1017" s="94">
        <f ca="1">IF(D1017&lt;$B$1,VLOOKUP(D1017,[1]DI!$A$4:$B$15000,2,FALSE),0)</f>
        <v>0</v>
      </c>
      <c r="F1017" s="14">
        <f t="shared" ca="1" si="337"/>
        <v>1</v>
      </c>
      <c r="G1017" s="14">
        <f ca="1">(TRUNC(PRODUCT($F$12:$F1016),16))</f>
        <v>1.4816560968263399</v>
      </c>
      <c r="H1017" s="14">
        <f t="shared" ca="1" si="338"/>
        <v>1.4816560968263399</v>
      </c>
      <c r="I1017" s="14">
        <f t="shared" ca="1" si="339"/>
        <v>1</v>
      </c>
      <c r="J1017" s="13">
        <f t="shared" si="352"/>
        <v>4.4499999999999998E-2</v>
      </c>
      <c r="K1017" s="33">
        <f t="shared" si="340"/>
        <v>45982</v>
      </c>
      <c r="L1017" s="2">
        <f t="shared" si="341"/>
        <v>7</v>
      </c>
      <c r="M1017" s="17">
        <f t="shared" si="342"/>
        <v>7</v>
      </c>
      <c r="N1017" s="12">
        <f t="shared" si="343"/>
        <v>1.0012101289999999</v>
      </c>
      <c r="O1017" s="12">
        <f t="shared" ca="1" si="344"/>
        <v>1.0012101289999999</v>
      </c>
      <c r="P1017" s="17">
        <f t="shared" si="345"/>
        <v>0</v>
      </c>
      <c r="Q1017" s="14">
        <f t="shared" ca="1" si="346"/>
        <v>4356.6822232100003</v>
      </c>
      <c r="R1017" s="21">
        <f t="shared" si="350"/>
        <v>0</v>
      </c>
      <c r="S1017" s="14">
        <f t="shared" si="347"/>
        <v>0</v>
      </c>
      <c r="T1017" s="4" t="str">
        <f t="shared" si="348"/>
        <v>J=</v>
      </c>
      <c r="U1017" s="33">
        <f t="shared" si="349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1"/>
        <v>45994</v>
      </c>
      <c r="B1018" s="124" t="str">
        <f t="shared" ca="1" si="335"/>
        <v>n.d</v>
      </c>
      <c r="C1018" s="7">
        <f t="shared" si="336"/>
        <v>3600180</v>
      </c>
      <c r="D1018" s="96">
        <f t="shared" si="353"/>
        <v>45993</v>
      </c>
      <c r="E1018" s="94">
        <f ca="1">IF(D1018&lt;$B$1,VLOOKUP(D1018,[1]DI!$A$4:$B$15000,2,FALSE),0)</f>
        <v>0</v>
      </c>
      <c r="F1018" s="14">
        <f t="shared" ca="1" si="337"/>
        <v>1</v>
      </c>
      <c r="G1018" s="14">
        <f ca="1">(TRUNC(PRODUCT($F$12:$F1017),16))</f>
        <v>1.4816560968263399</v>
      </c>
      <c r="H1018" s="14">
        <f t="shared" ca="1" si="338"/>
        <v>1.4816560968263399</v>
      </c>
      <c r="I1018" s="14">
        <f t="shared" ca="1" si="339"/>
        <v>1</v>
      </c>
      <c r="J1018" s="13">
        <f t="shared" si="352"/>
        <v>4.4499999999999998E-2</v>
      </c>
      <c r="K1018" s="33">
        <f t="shared" si="340"/>
        <v>45982</v>
      </c>
      <c r="L1018" s="2">
        <f t="shared" si="341"/>
        <v>8</v>
      </c>
      <c r="M1018" s="17">
        <f t="shared" si="342"/>
        <v>8</v>
      </c>
      <c r="N1018" s="12">
        <f t="shared" si="343"/>
        <v>1.001383124</v>
      </c>
      <c r="O1018" s="12">
        <f t="shared" ca="1" si="344"/>
        <v>1.001383124</v>
      </c>
      <c r="P1018" s="17">
        <f t="shared" si="345"/>
        <v>0</v>
      </c>
      <c r="Q1018" s="14">
        <f t="shared" ca="1" si="346"/>
        <v>4979.49536231</v>
      </c>
      <c r="R1018" s="21">
        <f t="shared" si="350"/>
        <v>0</v>
      </c>
      <c r="S1018" s="14">
        <f t="shared" si="347"/>
        <v>0</v>
      </c>
      <c r="T1018" s="4" t="str">
        <f t="shared" si="348"/>
        <v>J=</v>
      </c>
      <c r="U1018" s="33">
        <f t="shared" si="349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1"/>
        <v>45995</v>
      </c>
      <c r="B1019" s="124" t="str">
        <f t="shared" ca="1" si="335"/>
        <v>n.d</v>
      </c>
      <c r="C1019" s="7">
        <f t="shared" si="336"/>
        <v>3600180</v>
      </c>
      <c r="D1019" s="96">
        <f t="shared" si="353"/>
        <v>45994</v>
      </c>
      <c r="E1019" s="94">
        <f ca="1">IF(D1019&lt;$B$1,VLOOKUP(D1019,[1]DI!$A$4:$B$15000,2,FALSE),0)</f>
        <v>0</v>
      </c>
      <c r="F1019" s="14">
        <f t="shared" ca="1" si="337"/>
        <v>1</v>
      </c>
      <c r="G1019" s="14">
        <f ca="1">(TRUNC(PRODUCT($F$12:$F1018),16))</f>
        <v>1.4816560968263399</v>
      </c>
      <c r="H1019" s="14">
        <f t="shared" ca="1" si="338"/>
        <v>1.4816560968263399</v>
      </c>
      <c r="I1019" s="14">
        <f t="shared" ca="1" si="339"/>
        <v>1</v>
      </c>
      <c r="J1019" s="13">
        <f t="shared" si="352"/>
        <v>4.4499999999999998E-2</v>
      </c>
      <c r="K1019" s="33">
        <f t="shared" si="340"/>
        <v>45982</v>
      </c>
      <c r="L1019" s="2">
        <f t="shared" si="341"/>
        <v>9</v>
      </c>
      <c r="M1019" s="17">
        <f t="shared" si="342"/>
        <v>9</v>
      </c>
      <c r="N1019" s="12">
        <f t="shared" si="343"/>
        <v>1.001556149</v>
      </c>
      <c r="O1019" s="12">
        <f t="shared" ca="1" si="344"/>
        <v>1.001556149</v>
      </c>
      <c r="P1019" s="17">
        <f t="shared" si="345"/>
        <v>0</v>
      </c>
      <c r="Q1019" s="14">
        <f t="shared" ca="1" si="346"/>
        <v>5602.41650682</v>
      </c>
      <c r="R1019" s="21">
        <f t="shared" si="350"/>
        <v>0</v>
      </c>
      <c r="S1019" s="14">
        <f t="shared" si="347"/>
        <v>0</v>
      </c>
      <c r="T1019" s="4" t="str">
        <f t="shared" si="348"/>
        <v>J=</v>
      </c>
      <c r="U1019" s="33">
        <f t="shared" si="349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1"/>
        <v>45996</v>
      </c>
      <c r="B1020" s="124" t="str">
        <f t="shared" ca="1" si="335"/>
        <v>n.d</v>
      </c>
      <c r="C1020" s="7">
        <f t="shared" si="336"/>
        <v>3600180</v>
      </c>
      <c r="D1020" s="96">
        <f t="shared" si="353"/>
        <v>45995</v>
      </c>
      <c r="E1020" s="94">
        <f ca="1">IF(D1020&lt;$B$1,VLOOKUP(D1020,[1]DI!$A$4:$B$15000,2,FALSE),0)</f>
        <v>0</v>
      </c>
      <c r="F1020" s="14">
        <f t="shared" ca="1" si="337"/>
        <v>1</v>
      </c>
      <c r="G1020" s="14">
        <f ca="1">(TRUNC(PRODUCT($F$12:$F1019),16))</f>
        <v>1.4816560968263399</v>
      </c>
      <c r="H1020" s="14">
        <f t="shared" ca="1" si="338"/>
        <v>1.4816560968263399</v>
      </c>
      <c r="I1020" s="14">
        <f t="shared" ca="1" si="339"/>
        <v>1</v>
      </c>
      <c r="J1020" s="13">
        <f t="shared" si="352"/>
        <v>4.4499999999999998E-2</v>
      </c>
      <c r="K1020" s="33">
        <f t="shared" si="340"/>
        <v>45982</v>
      </c>
      <c r="L1020" s="2">
        <f t="shared" si="341"/>
        <v>10</v>
      </c>
      <c r="M1020" s="17">
        <f t="shared" si="342"/>
        <v>10</v>
      </c>
      <c r="N1020" s="12">
        <f t="shared" si="343"/>
        <v>1.0017292040000001</v>
      </c>
      <c r="O1020" s="12">
        <f t="shared" ca="1" si="344"/>
        <v>1.0017292040000001</v>
      </c>
      <c r="P1020" s="17">
        <f t="shared" si="345"/>
        <v>0</v>
      </c>
      <c r="Q1020" s="14">
        <f t="shared" ca="1" si="346"/>
        <v>6225.4456567200004</v>
      </c>
      <c r="R1020" s="21">
        <f t="shared" si="350"/>
        <v>0</v>
      </c>
      <c r="S1020" s="14">
        <f t="shared" si="347"/>
        <v>0</v>
      </c>
      <c r="T1020" s="4" t="str">
        <f t="shared" si="348"/>
        <v>J=</v>
      </c>
      <c r="U1020" s="33">
        <f t="shared" si="349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1"/>
        <v>45999</v>
      </c>
      <c r="B1021" s="124" t="str">
        <f t="shared" ca="1" si="335"/>
        <v>n.d</v>
      </c>
      <c r="C1021" s="7">
        <f t="shared" si="336"/>
        <v>3600180</v>
      </c>
      <c r="D1021" s="96">
        <f t="shared" si="353"/>
        <v>45996</v>
      </c>
      <c r="E1021" s="94">
        <f ca="1">IF(D1021&lt;$B$1,VLOOKUP(D1021,[1]DI!$A$4:$B$15000,2,FALSE),0)</f>
        <v>0</v>
      </c>
      <c r="F1021" s="14">
        <f t="shared" ca="1" si="337"/>
        <v>1</v>
      </c>
      <c r="G1021" s="14">
        <f ca="1">(TRUNC(PRODUCT($F$12:$F1020),16))</f>
        <v>1.4816560968263399</v>
      </c>
      <c r="H1021" s="14">
        <f t="shared" ca="1" si="338"/>
        <v>1.4816560968263399</v>
      </c>
      <c r="I1021" s="14">
        <f t="shared" ca="1" si="339"/>
        <v>1</v>
      </c>
      <c r="J1021" s="13">
        <f t="shared" si="352"/>
        <v>4.4499999999999998E-2</v>
      </c>
      <c r="K1021" s="33">
        <f t="shared" si="340"/>
        <v>45982</v>
      </c>
      <c r="L1021" s="2">
        <f t="shared" si="341"/>
        <v>11</v>
      </c>
      <c r="M1021" s="17">
        <f t="shared" si="342"/>
        <v>11</v>
      </c>
      <c r="N1021" s="12">
        <f t="shared" si="343"/>
        <v>1.0019022879999999</v>
      </c>
      <c r="O1021" s="12">
        <f t="shared" ca="1" si="344"/>
        <v>1.0019022879999999</v>
      </c>
      <c r="P1021" s="17">
        <f t="shared" si="345"/>
        <v>0</v>
      </c>
      <c r="Q1021" s="14">
        <f t="shared" ca="1" si="346"/>
        <v>6848.5792118299996</v>
      </c>
      <c r="R1021" s="21">
        <f t="shared" si="350"/>
        <v>0</v>
      </c>
      <c r="S1021" s="14">
        <f t="shared" si="347"/>
        <v>0</v>
      </c>
      <c r="T1021" s="4" t="str">
        <f t="shared" si="348"/>
        <v>J=</v>
      </c>
      <c r="U1021" s="33">
        <f t="shared" si="349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1"/>
        <v>46000</v>
      </c>
      <c r="B1022" s="124" t="str">
        <f t="shared" ref="B1022:B1085" ca="1" si="354">IF(A1022&lt;=TODAY(),C1022+Q1022,IF(AND(A1022&gt;TODAY(),A1022&lt;=$B$1),IF(VLOOKUP(TODAY(),$A$10:$E$5000,4,FALSE)=0,"n.d",C1022+Q1022),"n.d"))</f>
        <v>n.d</v>
      </c>
      <c r="C1022" s="7">
        <f t="shared" ref="C1022:C1085" si="355">(C1021-S1021)</f>
        <v>3600180</v>
      </c>
      <c r="D1022" s="96">
        <f t="shared" si="353"/>
        <v>45999</v>
      </c>
      <c r="E1022" s="94">
        <f ca="1">IF(D1022&lt;$B$1,VLOOKUP(D1022,[1]DI!$A$4:$B$15000,2,FALSE),0)</f>
        <v>0</v>
      </c>
      <c r="F1022" s="14">
        <f t="shared" ref="F1022:F1085" ca="1" si="356">ROUND(((1+E1022)^(1/252)),8)</f>
        <v>1</v>
      </c>
      <c r="G1022" s="14">
        <f ca="1">(TRUNC(PRODUCT($F$12:$F1021),16))</f>
        <v>1.4816560968263399</v>
      </c>
      <c r="H1022" s="14">
        <f t="shared" ref="H1022:H1085" ca="1" si="357">IF(P1021&gt;0,G1021,H1021)</f>
        <v>1.4816560968263399</v>
      </c>
      <c r="I1022" s="14">
        <f t="shared" ref="I1022:I1085" ca="1" si="358">ROUND(G1022/H1022,8)</f>
        <v>1</v>
      </c>
      <c r="J1022" s="13">
        <f t="shared" si="352"/>
        <v>4.4499999999999998E-2</v>
      </c>
      <c r="K1022" s="33">
        <f t="shared" ref="K1022:K1085" si="359">IF(P1021&gt;0,VLOOKUP(P1021,W$12:AG$150,2),K1021)</f>
        <v>45982</v>
      </c>
      <c r="L1022" s="2">
        <f t="shared" ref="L1022:L1085" si="360">IF(A1022&gt;K1022,IF(NETWORKDAYS(K1022,A1022,$W$160:$W$544)-1=0,1,NETWORKDAYS(K1022,A1022,$W$160:$W$544)-1),0)</f>
        <v>12</v>
      </c>
      <c r="M1022" s="17">
        <f t="shared" ref="M1022:M1085" si="361">IF(AND(L1022=1,L1021=1),1,IF(L1022&gt;0,IF(L1022=L1021,L1022+1,L1022),0))</f>
        <v>12</v>
      </c>
      <c r="N1022" s="12">
        <f t="shared" ref="N1022:N1085" si="362">ROUND((J1022+1)^(M1022/252),9)</f>
        <v>1.0020754030000001</v>
      </c>
      <c r="O1022" s="12">
        <f t="shared" ref="O1022:O1085" ca="1" si="363">ROUND(I1022*N1022,9)</f>
        <v>1.0020754030000001</v>
      </c>
      <c r="P1022" s="17">
        <f t="shared" ref="P1022:P1085" si="364">IF(VLOOKUP(A1022,X$12:AE$150,8)=VLOOKUP(A1021,X$12:AE$150,8),0,VLOOKUP(A1022,X$12:AE$150,8))</f>
        <v>0</v>
      </c>
      <c r="Q1022" s="14">
        <f t="shared" ref="Q1022:Q1085" ca="1" si="365">TRUNC(((O1022-1)*C1022),8)</f>
        <v>7471.8243725399998</v>
      </c>
      <c r="R1022" s="21">
        <f t="shared" si="350"/>
        <v>0</v>
      </c>
      <c r="S1022" s="14">
        <f t="shared" ref="S1022:S1085" si="366">IF(R1022&gt;0,TRUNC(R1022*C1022,8),0)</f>
        <v>0</v>
      </c>
      <c r="T1022" s="4" t="str">
        <f t="shared" ref="T1022:T1085" si="367">IF(P1021&gt;0,VLOOKUP(P1021,W$12:AG$150,10),T1021)</f>
        <v>J=</v>
      </c>
      <c r="U1022" s="33">
        <f t="shared" ref="U1022:U1085" si="368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1"/>
        <v>46001</v>
      </c>
      <c r="B1023" s="124" t="str">
        <f t="shared" ca="1" si="354"/>
        <v>n.d</v>
      </c>
      <c r="C1023" s="7">
        <f t="shared" si="355"/>
        <v>3600180</v>
      </c>
      <c r="D1023" s="96">
        <f t="shared" si="353"/>
        <v>46000</v>
      </c>
      <c r="E1023" s="94">
        <f ca="1">IF(D1023&lt;$B$1,VLOOKUP(D1023,[1]DI!$A$4:$B$15000,2,FALSE),0)</f>
        <v>0</v>
      </c>
      <c r="F1023" s="14">
        <f t="shared" ca="1" si="356"/>
        <v>1</v>
      </c>
      <c r="G1023" s="14">
        <f ca="1">(TRUNC(PRODUCT($F$12:$F1022),16))</f>
        <v>1.4816560968263399</v>
      </c>
      <c r="H1023" s="14">
        <f t="shared" ca="1" si="357"/>
        <v>1.4816560968263399</v>
      </c>
      <c r="I1023" s="14">
        <f t="shared" ca="1" si="358"/>
        <v>1</v>
      </c>
      <c r="J1023" s="13">
        <f t="shared" si="352"/>
        <v>4.4499999999999998E-2</v>
      </c>
      <c r="K1023" s="33">
        <f t="shared" si="359"/>
        <v>45982</v>
      </c>
      <c r="L1023" s="2">
        <f t="shared" si="360"/>
        <v>13</v>
      </c>
      <c r="M1023" s="17">
        <f t="shared" si="361"/>
        <v>13</v>
      </c>
      <c r="N1023" s="12">
        <f t="shared" si="362"/>
        <v>1.0022485480000001</v>
      </c>
      <c r="O1023" s="12">
        <f t="shared" ca="1" si="363"/>
        <v>1.0022485480000001</v>
      </c>
      <c r="P1023" s="17">
        <f t="shared" si="364"/>
        <v>0</v>
      </c>
      <c r="Q1023" s="14">
        <f t="shared" ca="1" si="365"/>
        <v>8095.1775386400004</v>
      </c>
      <c r="R1023" s="21">
        <f t="shared" si="350"/>
        <v>0</v>
      </c>
      <c r="S1023" s="14">
        <f t="shared" si="366"/>
        <v>0</v>
      </c>
      <c r="T1023" s="4" t="str">
        <f t="shared" si="367"/>
        <v>J=</v>
      </c>
      <c r="U1023" s="33">
        <f t="shared" si="368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1"/>
        <v>46002</v>
      </c>
      <c r="B1024" s="124" t="str">
        <f t="shared" ca="1" si="354"/>
        <v>n.d</v>
      </c>
      <c r="C1024" s="7">
        <f t="shared" si="355"/>
        <v>3600180</v>
      </c>
      <c r="D1024" s="96">
        <f t="shared" si="353"/>
        <v>46001</v>
      </c>
      <c r="E1024" s="94">
        <f ca="1">IF(D1024&lt;$B$1,VLOOKUP(D1024,[1]DI!$A$4:$B$15000,2,FALSE),0)</f>
        <v>0</v>
      </c>
      <c r="F1024" s="14">
        <f t="shared" ca="1" si="356"/>
        <v>1</v>
      </c>
      <c r="G1024" s="14">
        <f ca="1">(TRUNC(PRODUCT($F$12:$F1023),16))</f>
        <v>1.4816560968263399</v>
      </c>
      <c r="H1024" s="14">
        <f t="shared" ca="1" si="357"/>
        <v>1.4816560968263399</v>
      </c>
      <c r="I1024" s="14">
        <f t="shared" ca="1" si="358"/>
        <v>1</v>
      </c>
      <c r="J1024" s="13">
        <f t="shared" si="352"/>
        <v>4.4499999999999998E-2</v>
      </c>
      <c r="K1024" s="33">
        <f t="shared" si="359"/>
        <v>45982</v>
      </c>
      <c r="L1024" s="2">
        <f t="shared" si="360"/>
        <v>14</v>
      </c>
      <c r="M1024" s="17">
        <f t="shared" si="361"/>
        <v>14</v>
      </c>
      <c r="N1024" s="12">
        <f t="shared" si="362"/>
        <v>1.002421722</v>
      </c>
      <c r="O1024" s="12">
        <f t="shared" ca="1" si="363"/>
        <v>1.002421722</v>
      </c>
      <c r="P1024" s="17">
        <f t="shared" si="364"/>
        <v>0</v>
      </c>
      <c r="Q1024" s="14">
        <f t="shared" ca="1" si="365"/>
        <v>8718.6351099599997</v>
      </c>
      <c r="R1024" s="21">
        <f t="shared" si="350"/>
        <v>0</v>
      </c>
      <c r="S1024" s="14">
        <f t="shared" si="366"/>
        <v>0</v>
      </c>
      <c r="T1024" s="4" t="str">
        <f t="shared" si="367"/>
        <v>J=</v>
      </c>
      <c r="U1024" s="33">
        <f t="shared" si="368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1"/>
        <v>46003</v>
      </c>
      <c r="B1025" s="124" t="str">
        <f t="shared" ca="1" si="354"/>
        <v>n.d</v>
      </c>
      <c r="C1025" s="7">
        <f t="shared" si="355"/>
        <v>3600180</v>
      </c>
      <c r="D1025" s="96">
        <f t="shared" si="353"/>
        <v>46002</v>
      </c>
      <c r="E1025" s="94">
        <f ca="1">IF(D1025&lt;$B$1,VLOOKUP(D1025,[1]DI!$A$4:$B$15000,2,FALSE),0)</f>
        <v>0</v>
      </c>
      <c r="F1025" s="14">
        <f t="shared" ca="1" si="356"/>
        <v>1</v>
      </c>
      <c r="G1025" s="14">
        <f ca="1">(TRUNC(PRODUCT($F$12:$F1024),16))</f>
        <v>1.4816560968263399</v>
      </c>
      <c r="H1025" s="14">
        <f t="shared" ca="1" si="357"/>
        <v>1.4816560968263399</v>
      </c>
      <c r="I1025" s="14">
        <f t="shared" ca="1" si="358"/>
        <v>1</v>
      </c>
      <c r="J1025" s="13">
        <f t="shared" si="352"/>
        <v>4.4499999999999998E-2</v>
      </c>
      <c r="K1025" s="33">
        <f t="shared" si="359"/>
        <v>45982</v>
      </c>
      <c r="L1025" s="2">
        <f t="shared" si="360"/>
        <v>15</v>
      </c>
      <c r="M1025" s="17">
        <f t="shared" si="361"/>
        <v>15</v>
      </c>
      <c r="N1025" s="12">
        <f t="shared" si="362"/>
        <v>1.0025949270000001</v>
      </c>
      <c r="O1025" s="12">
        <f t="shared" ca="1" si="363"/>
        <v>1.0025949270000001</v>
      </c>
      <c r="P1025" s="17">
        <f t="shared" si="364"/>
        <v>0</v>
      </c>
      <c r="Q1025" s="14">
        <f t="shared" ca="1" si="365"/>
        <v>9342.2042868600001</v>
      </c>
      <c r="R1025" s="21">
        <f t="shared" si="350"/>
        <v>0</v>
      </c>
      <c r="S1025" s="14">
        <f t="shared" si="366"/>
        <v>0</v>
      </c>
      <c r="T1025" s="4" t="str">
        <f t="shared" si="367"/>
        <v>J=</v>
      </c>
      <c r="U1025" s="33">
        <f t="shared" si="368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1"/>
        <v>46006</v>
      </c>
      <c r="B1026" s="124" t="str">
        <f t="shared" ca="1" si="354"/>
        <v>n.d</v>
      </c>
      <c r="C1026" s="7">
        <f t="shared" si="355"/>
        <v>3600180</v>
      </c>
      <c r="D1026" s="96">
        <f t="shared" si="353"/>
        <v>46003</v>
      </c>
      <c r="E1026" s="94">
        <f ca="1">IF(D1026&lt;$B$1,VLOOKUP(D1026,[1]DI!$A$4:$B$15000,2,FALSE),0)</f>
        <v>0</v>
      </c>
      <c r="F1026" s="14">
        <f t="shared" ca="1" si="356"/>
        <v>1</v>
      </c>
      <c r="G1026" s="14">
        <f ca="1">(TRUNC(PRODUCT($F$12:$F1025),16))</f>
        <v>1.4816560968263399</v>
      </c>
      <c r="H1026" s="14">
        <f t="shared" ca="1" si="357"/>
        <v>1.4816560968263399</v>
      </c>
      <c r="I1026" s="14">
        <f t="shared" ca="1" si="358"/>
        <v>1</v>
      </c>
      <c r="J1026" s="13">
        <f t="shared" si="352"/>
        <v>4.4499999999999998E-2</v>
      </c>
      <c r="K1026" s="33">
        <f t="shared" si="359"/>
        <v>45982</v>
      </c>
      <c r="L1026" s="2">
        <f t="shared" si="360"/>
        <v>16</v>
      </c>
      <c r="M1026" s="17">
        <f t="shared" si="361"/>
        <v>16</v>
      </c>
      <c r="N1026" s="12">
        <f t="shared" si="362"/>
        <v>1.0027681610000001</v>
      </c>
      <c r="O1026" s="12">
        <f t="shared" ca="1" si="363"/>
        <v>1.0027681610000001</v>
      </c>
      <c r="P1026" s="17">
        <f t="shared" si="364"/>
        <v>0</v>
      </c>
      <c r="Q1026" s="14">
        <f t="shared" ca="1" si="365"/>
        <v>9965.8778689800001</v>
      </c>
      <c r="R1026" s="21">
        <f t="shared" si="350"/>
        <v>0</v>
      </c>
      <c r="S1026" s="14">
        <f t="shared" si="366"/>
        <v>0</v>
      </c>
      <c r="T1026" s="4" t="str">
        <f t="shared" si="367"/>
        <v>J=</v>
      </c>
      <c r="U1026" s="33">
        <f t="shared" si="368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1"/>
        <v>46007</v>
      </c>
      <c r="B1027" s="124" t="str">
        <f t="shared" ca="1" si="354"/>
        <v>n.d</v>
      </c>
      <c r="C1027" s="7">
        <f t="shared" si="355"/>
        <v>3600180</v>
      </c>
      <c r="D1027" s="96">
        <f t="shared" si="353"/>
        <v>46006</v>
      </c>
      <c r="E1027" s="94">
        <f ca="1">IF(D1027&lt;$B$1,VLOOKUP(D1027,[1]DI!$A$4:$B$15000,2,FALSE),0)</f>
        <v>0</v>
      </c>
      <c r="F1027" s="14">
        <f t="shared" ca="1" si="356"/>
        <v>1</v>
      </c>
      <c r="G1027" s="14">
        <f ca="1">(TRUNC(PRODUCT($F$12:$F1026),16))</f>
        <v>1.4816560968263399</v>
      </c>
      <c r="H1027" s="14">
        <f t="shared" ca="1" si="357"/>
        <v>1.4816560968263399</v>
      </c>
      <c r="I1027" s="14">
        <f t="shared" ca="1" si="358"/>
        <v>1</v>
      </c>
      <c r="J1027" s="13">
        <f t="shared" si="352"/>
        <v>4.4499999999999998E-2</v>
      </c>
      <c r="K1027" s="33">
        <f t="shared" si="359"/>
        <v>45982</v>
      </c>
      <c r="L1027" s="2">
        <f t="shared" si="360"/>
        <v>17</v>
      </c>
      <c r="M1027" s="17">
        <f t="shared" si="361"/>
        <v>17</v>
      </c>
      <c r="N1027" s="12">
        <f t="shared" si="362"/>
        <v>1.0029414249999999</v>
      </c>
      <c r="O1027" s="12">
        <f t="shared" ca="1" si="363"/>
        <v>1.0029414249999999</v>
      </c>
      <c r="P1027" s="17">
        <f t="shared" si="364"/>
        <v>0</v>
      </c>
      <c r="Q1027" s="14">
        <f t="shared" ca="1" si="365"/>
        <v>10589.659456490001</v>
      </c>
      <c r="R1027" s="21">
        <f t="shared" si="350"/>
        <v>0</v>
      </c>
      <c r="S1027" s="14">
        <f t="shared" si="366"/>
        <v>0</v>
      </c>
      <c r="T1027" s="4" t="str">
        <f t="shared" si="367"/>
        <v>J=</v>
      </c>
      <c r="U1027" s="33">
        <f t="shared" si="368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1"/>
        <v>46008</v>
      </c>
      <c r="B1028" s="124" t="str">
        <f t="shared" ca="1" si="354"/>
        <v>n.d</v>
      </c>
      <c r="C1028" s="7">
        <f t="shared" si="355"/>
        <v>3600180</v>
      </c>
      <c r="D1028" s="96">
        <f t="shared" si="353"/>
        <v>46007</v>
      </c>
      <c r="E1028" s="94">
        <f ca="1">IF(D1028&lt;$B$1,VLOOKUP(D1028,[1]DI!$A$4:$B$15000,2,FALSE),0)</f>
        <v>0</v>
      </c>
      <c r="F1028" s="14">
        <f t="shared" ca="1" si="356"/>
        <v>1</v>
      </c>
      <c r="G1028" s="14">
        <f ca="1">(TRUNC(PRODUCT($F$12:$F1027),16))</f>
        <v>1.4816560968263399</v>
      </c>
      <c r="H1028" s="14">
        <f t="shared" ca="1" si="357"/>
        <v>1.4816560968263399</v>
      </c>
      <c r="I1028" s="14">
        <f t="shared" ca="1" si="358"/>
        <v>1</v>
      </c>
      <c r="J1028" s="13">
        <f t="shared" si="352"/>
        <v>4.4499999999999998E-2</v>
      </c>
      <c r="K1028" s="33">
        <f t="shared" si="359"/>
        <v>45982</v>
      </c>
      <c r="L1028" s="2">
        <f t="shared" si="360"/>
        <v>18</v>
      </c>
      <c r="M1028" s="17">
        <f t="shared" si="361"/>
        <v>18</v>
      </c>
      <c r="N1028" s="12">
        <f t="shared" si="362"/>
        <v>1.003114719</v>
      </c>
      <c r="O1028" s="12">
        <f t="shared" ca="1" si="363"/>
        <v>1.003114719</v>
      </c>
      <c r="P1028" s="17">
        <f t="shared" si="364"/>
        <v>0</v>
      </c>
      <c r="Q1028" s="14">
        <f t="shared" ca="1" si="365"/>
        <v>11213.54904942</v>
      </c>
      <c r="R1028" s="21">
        <f t="shared" si="350"/>
        <v>0</v>
      </c>
      <c r="S1028" s="14">
        <f t="shared" si="366"/>
        <v>0</v>
      </c>
      <c r="T1028" s="4" t="str">
        <f t="shared" si="367"/>
        <v>J=</v>
      </c>
      <c r="U1028" s="33">
        <f t="shared" si="368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1"/>
        <v>46009</v>
      </c>
      <c r="B1029" s="124" t="str">
        <f t="shared" ca="1" si="354"/>
        <v>n.d</v>
      </c>
      <c r="C1029" s="7">
        <f t="shared" si="355"/>
        <v>3600180</v>
      </c>
      <c r="D1029" s="96">
        <f t="shared" si="353"/>
        <v>46008</v>
      </c>
      <c r="E1029" s="94">
        <f ca="1">IF(D1029&lt;$B$1,VLOOKUP(D1029,[1]DI!$A$4:$B$15000,2,FALSE),0)</f>
        <v>0</v>
      </c>
      <c r="F1029" s="14">
        <f t="shared" ca="1" si="356"/>
        <v>1</v>
      </c>
      <c r="G1029" s="14">
        <f ca="1">(TRUNC(PRODUCT($F$12:$F1028),16))</f>
        <v>1.4816560968263399</v>
      </c>
      <c r="H1029" s="14">
        <f t="shared" ca="1" si="357"/>
        <v>1.4816560968263399</v>
      </c>
      <c r="I1029" s="14">
        <f t="shared" ca="1" si="358"/>
        <v>1</v>
      </c>
      <c r="J1029" s="13">
        <f t="shared" si="352"/>
        <v>4.4499999999999998E-2</v>
      </c>
      <c r="K1029" s="33">
        <f t="shared" si="359"/>
        <v>45982</v>
      </c>
      <c r="L1029" s="2">
        <f t="shared" si="360"/>
        <v>19</v>
      </c>
      <c r="M1029" s="17">
        <f t="shared" si="361"/>
        <v>19</v>
      </c>
      <c r="N1029" s="12">
        <f t="shared" si="362"/>
        <v>1.003288044</v>
      </c>
      <c r="O1029" s="12">
        <f t="shared" ca="1" si="363"/>
        <v>1.003288044</v>
      </c>
      <c r="P1029" s="17">
        <f t="shared" si="364"/>
        <v>0</v>
      </c>
      <c r="Q1029" s="14">
        <f t="shared" ca="1" si="365"/>
        <v>11837.55024792</v>
      </c>
      <c r="R1029" s="21">
        <f t="shared" si="350"/>
        <v>0</v>
      </c>
      <c r="S1029" s="14">
        <f t="shared" si="366"/>
        <v>0</v>
      </c>
      <c r="T1029" s="4" t="str">
        <f t="shared" si="367"/>
        <v>J=</v>
      </c>
      <c r="U1029" s="33">
        <f t="shared" si="368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1"/>
        <v>46010</v>
      </c>
      <c r="B1030" s="124" t="str">
        <f t="shared" ca="1" si="354"/>
        <v>n.d</v>
      </c>
      <c r="C1030" s="7">
        <f t="shared" si="355"/>
        <v>3600180</v>
      </c>
      <c r="D1030" s="96">
        <f t="shared" si="353"/>
        <v>46009</v>
      </c>
      <c r="E1030" s="94">
        <f ca="1">IF(D1030&lt;$B$1,VLOOKUP(D1030,[1]DI!$A$4:$B$15000,2,FALSE),0)</f>
        <v>0</v>
      </c>
      <c r="F1030" s="14">
        <f t="shared" ca="1" si="356"/>
        <v>1</v>
      </c>
      <c r="G1030" s="14">
        <f ca="1">(TRUNC(PRODUCT($F$12:$F1029),16))</f>
        <v>1.4816560968263399</v>
      </c>
      <c r="H1030" s="14">
        <f t="shared" ca="1" si="357"/>
        <v>1.4816560968263399</v>
      </c>
      <c r="I1030" s="14">
        <f t="shared" ca="1" si="358"/>
        <v>1</v>
      </c>
      <c r="J1030" s="13">
        <f t="shared" si="352"/>
        <v>4.4499999999999998E-2</v>
      </c>
      <c r="K1030" s="33">
        <f t="shared" si="359"/>
        <v>45982</v>
      </c>
      <c r="L1030" s="2">
        <f t="shared" si="360"/>
        <v>20</v>
      </c>
      <c r="M1030" s="17">
        <f t="shared" si="361"/>
        <v>20</v>
      </c>
      <c r="N1030" s="12">
        <f t="shared" si="362"/>
        <v>1.003461398</v>
      </c>
      <c r="O1030" s="12">
        <f t="shared" ca="1" si="363"/>
        <v>1.003461398</v>
      </c>
      <c r="P1030" s="17">
        <f t="shared" si="364"/>
        <v>0</v>
      </c>
      <c r="Q1030" s="14">
        <f t="shared" ca="1" si="365"/>
        <v>12461.65585164</v>
      </c>
      <c r="R1030" s="21">
        <f t="shared" si="350"/>
        <v>0</v>
      </c>
      <c r="S1030" s="14">
        <f t="shared" si="366"/>
        <v>0</v>
      </c>
      <c r="T1030" s="4" t="str">
        <f t="shared" si="367"/>
        <v>J=</v>
      </c>
      <c r="U1030" s="33">
        <f t="shared" si="368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1"/>
        <v>46013</v>
      </c>
      <c r="B1031" s="124" t="str">
        <f t="shared" ca="1" si="354"/>
        <v>n.d</v>
      </c>
      <c r="C1031" s="7">
        <f t="shared" si="355"/>
        <v>3600180</v>
      </c>
      <c r="D1031" s="96">
        <f t="shared" si="353"/>
        <v>46010</v>
      </c>
      <c r="E1031" s="94">
        <f ca="1">IF(D1031&lt;$B$1,VLOOKUP(D1031,[1]DI!$A$4:$B$15000,2,FALSE),0)</f>
        <v>0</v>
      </c>
      <c r="F1031" s="14">
        <f t="shared" ca="1" si="356"/>
        <v>1</v>
      </c>
      <c r="G1031" s="14">
        <f ca="1">(TRUNC(PRODUCT($F$12:$F1030),16))</f>
        <v>1.4816560968263399</v>
      </c>
      <c r="H1031" s="14">
        <f t="shared" ca="1" si="357"/>
        <v>1.4816560968263399</v>
      </c>
      <c r="I1031" s="14">
        <f t="shared" ca="1" si="358"/>
        <v>1</v>
      </c>
      <c r="J1031" s="13">
        <f t="shared" si="352"/>
        <v>4.4499999999999998E-2</v>
      </c>
      <c r="K1031" s="33">
        <f t="shared" si="359"/>
        <v>45982</v>
      </c>
      <c r="L1031" s="2">
        <f t="shared" si="360"/>
        <v>21</v>
      </c>
      <c r="M1031" s="17">
        <f t="shared" si="361"/>
        <v>21</v>
      </c>
      <c r="N1031" s="12">
        <f t="shared" si="362"/>
        <v>1.003634782</v>
      </c>
      <c r="O1031" s="12">
        <f t="shared" ca="1" si="363"/>
        <v>1.003634782</v>
      </c>
      <c r="P1031" s="17">
        <f t="shared" si="364"/>
        <v>49</v>
      </c>
      <c r="Q1031" s="14">
        <f t="shared" ca="1" si="365"/>
        <v>13085.869460759999</v>
      </c>
      <c r="R1031" s="21">
        <f t="shared" si="350"/>
        <v>0</v>
      </c>
      <c r="S1031" s="14">
        <f t="shared" si="366"/>
        <v>0</v>
      </c>
      <c r="T1031" s="4" t="str">
        <f t="shared" si="367"/>
        <v>J=</v>
      </c>
      <c r="U1031" s="33">
        <f t="shared" si="368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1"/>
        <v>46014</v>
      </c>
      <c r="B1032" s="124" t="str">
        <f t="shared" ca="1" si="354"/>
        <v>n.d</v>
      </c>
      <c r="C1032" s="7">
        <f t="shared" si="355"/>
        <v>3600180</v>
      </c>
      <c r="D1032" s="96">
        <f t="shared" si="353"/>
        <v>46013</v>
      </c>
      <c r="E1032" s="94">
        <f ca="1">IF(D1032&lt;$B$1,VLOOKUP(D1032,[1]DI!$A$4:$B$15000,2,FALSE),0)</f>
        <v>0</v>
      </c>
      <c r="F1032" s="14">
        <f t="shared" ca="1" si="356"/>
        <v>1</v>
      </c>
      <c r="G1032" s="14">
        <f ca="1">(TRUNC(PRODUCT($F$12:$F1031),16))</f>
        <v>1.4816560968263399</v>
      </c>
      <c r="H1032" s="14">
        <f t="shared" ca="1" si="357"/>
        <v>1.4816560968263399</v>
      </c>
      <c r="I1032" s="14">
        <f t="shared" ca="1" si="358"/>
        <v>1</v>
      </c>
      <c r="J1032" s="13">
        <f t="shared" si="352"/>
        <v>4.4499999999999998E-2</v>
      </c>
      <c r="K1032" s="33">
        <f t="shared" si="359"/>
        <v>46013</v>
      </c>
      <c r="L1032" s="2">
        <f t="shared" si="360"/>
        <v>1</v>
      </c>
      <c r="M1032" s="17">
        <f t="shared" si="361"/>
        <v>1</v>
      </c>
      <c r="N1032" s="12">
        <f t="shared" si="362"/>
        <v>1.000172786</v>
      </c>
      <c r="O1032" s="12">
        <f t="shared" ca="1" si="363"/>
        <v>1.000172786</v>
      </c>
      <c r="P1032" s="17">
        <f t="shared" si="364"/>
        <v>0</v>
      </c>
      <c r="Q1032" s="14">
        <f t="shared" ca="1" si="365"/>
        <v>622.06070148000003</v>
      </c>
      <c r="R1032" s="21">
        <f t="shared" si="350"/>
        <v>0</v>
      </c>
      <c r="S1032" s="14">
        <f t="shared" si="366"/>
        <v>0</v>
      </c>
      <c r="T1032" s="4" t="str">
        <f t="shared" si="367"/>
        <v>J=</v>
      </c>
      <c r="U1032" s="33">
        <f t="shared" si="368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1"/>
        <v>46015</v>
      </c>
      <c r="B1033" s="124" t="str">
        <f t="shared" ca="1" si="354"/>
        <v>n.d</v>
      </c>
      <c r="C1033" s="7">
        <f t="shared" si="355"/>
        <v>3600180</v>
      </c>
      <c r="D1033" s="96">
        <f t="shared" si="353"/>
        <v>46014</v>
      </c>
      <c r="E1033" s="94">
        <f ca="1">IF(D1033&lt;$B$1,VLOOKUP(D1033,[1]DI!$A$4:$B$15000,2,FALSE),0)</f>
        <v>0</v>
      </c>
      <c r="F1033" s="14">
        <f t="shared" ca="1" si="356"/>
        <v>1</v>
      </c>
      <c r="G1033" s="14">
        <f ca="1">(TRUNC(PRODUCT($F$12:$F1032),16))</f>
        <v>1.4816560968263399</v>
      </c>
      <c r="H1033" s="14">
        <f t="shared" ca="1" si="357"/>
        <v>1.4816560968263399</v>
      </c>
      <c r="I1033" s="14">
        <f t="shared" ca="1" si="358"/>
        <v>1</v>
      </c>
      <c r="J1033" s="13">
        <f t="shared" si="352"/>
        <v>4.4499999999999998E-2</v>
      </c>
      <c r="K1033" s="33">
        <f t="shared" si="359"/>
        <v>46013</v>
      </c>
      <c r="L1033" s="2">
        <f t="shared" si="360"/>
        <v>2</v>
      </c>
      <c r="M1033" s="17">
        <f t="shared" si="361"/>
        <v>2</v>
      </c>
      <c r="N1033" s="12">
        <f t="shared" si="362"/>
        <v>1.0003456019999999</v>
      </c>
      <c r="O1033" s="12">
        <f t="shared" ca="1" si="363"/>
        <v>1.0003456019999999</v>
      </c>
      <c r="P1033" s="17">
        <f t="shared" si="364"/>
        <v>0</v>
      </c>
      <c r="Q1033" s="14">
        <f t="shared" ca="1" si="365"/>
        <v>1244.2294083500001</v>
      </c>
      <c r="R1033" s="21">
        <f t="shared" si="350"/>
        <v>0</v>
      </c>
      <c r="S1033" s="14">
        <f t="shared" si="366"/>
        <v>0</v>
      </c>
      <c r="T1033" s="4" t="str">
        <f t="shared" si="367"/>
        <v>J=</v>
      </c>
      <c r="U1033" s="33">
        <f t="shared" si="368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1"/>
        <v>46017</v>
      </c>
      <c r="B1034" s="124" t="str">
        <f t="shared" ca="1" si="354"/>
        <v>n.d</v>
      </c>
      <c r="C1034" s="7">
        <f t="shared" si="355"/>
        <v>3600180</v>
      </c>
      <c r="D1034" s="96">
        <f t="shared" si="353"/>
        <v>46015</v>
      </c>
      <c r="E1034" s="94">
        <f ca="1">IF(D1034&lt;$B$1,VLOOKUP(D1034,[1]DI!$A$4:$B$15000,2,FALSE),0)</f>
        <v>0</v>
      </c>
      <c r="F1034" s="14">
        <f t="shared" ca="1" si="356"/>
        <v>1</v>
      </c>
      <c r="G1034" s="14">
        <f ca="1">(TRUNC(PRODUCT($F$12:$F1033),16))</f>
        <v>1.4816560968263399</v>
      </c>
      <c r="H1034" s="14">
        <f t="shared" ca="1" si="357"/>
        <v>1.4816560968263399</v>
      </c>
      <c r="I1034" s="14">
        <f t="shared" ca="1" si="358"/>
        <v>1</v>
      </c>
      <c r="J1034" s="13">
        <f t="shared" si="352"/>
        <v>4.4499999999999998E-2</v>
      </c>
      <c r="K1034" s="33">
        <f t="shared" si="359"/>
        <v>46013</v>
      </c>
      <c r="L1034" s="2">
        <f t="shared" si="360"/>
        <v>3</v>
      </c>
      <c r="M1034" s="17">
        <f t="shared" si="361"/>
        <v>3</v>
      </c>
      <c r="N1034" s="12">
        <f t="shared" si="362"/>
        <v>1.0005184469999999</v>
      </c>
      <c r="O1034" s="12">
        <f t="shared" ca="1" si="363"/>
        <v>1.0005184469999999</v>
      </c>
      <c r="P1034" s="17">
        <f t="shared" si="364"/>
        <v>0</v>
      </c>
      <c r="Q1034" s="14">
        <f t="shared" ca="1" si="365"/>
        <v>1866.50252045</v>
      </c>
      <c r="R1034" s="21">
        <f t="shared" si="350"/>
        <v>0</v>
      </c>
      <c r="S1034" s="14">
        <f t="shared" si="366"/>
        <v>0</v>
      </c>
      <c r="T1034" s="4" t="str">
        <f t="shared" si="367"/>
        <v>J=</v>
      </c>
      <c r="U1034" s="33">
        <f t="shared" si="368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1"/>
        <v>46020</v>
      </c>
      <c r="B1035" s="124" t="str">
        <f t="shared" ca="1" si="354"/>
        <v>n.d</v>
      </c>
      <c r="C1035" s="7">
        <f t="shared" si="355"/>
        <v>3600180</v>
      </c>
      <c r="D1035" s="96">
        <f t="shared" si="353"/>
        <v>46017</v>
      </c>
      <c r="E1035" s="94">
        <f ca="1">IF(D1035&lt;$B$1,VLOOKUP(D1035,[1]DI!$A$4:$B$15000,2,FALSE),0)</f>
        <v>0</v>
      </c>
      <c r="F1035" s="14">
        <f t="shared" ca="1" si="356"/>
        <v>1</v>
      </c>
      <c r="G1035" s="14">
        <f ca="1">(TRUNC(PRODUCT($F$12:$F1034),16))</f>
        <v>1.4816560968263399</v>
      </c>
      <c r="H1035" s="14">
        <f t="shared" ca="1" si="357"/>
        <v>1.4816560968263399</v>
      </c>
      <c r="I1035" s="14">
        <f t="shared" ca="1" si="358"/>
        <v>1</v>
      </c>
      <c r="J1035" s="13">
        <f t="shared" si="352"/>
        <v>4.4499999999999998E-2</v>
      </c>
      <c r="K1035" s="33">
        <f t="shared" si="359"/>
        <v>46013</v>
      </c>
      <c r="L1035" s="2">
        <f t="shared" si="360"/>
        <v>4</v>
      </c>
      <c r="M1035" s="17">
        <f t="shared" si="361"/>
        <v>4</v>
      </c>
      <c r="N1035" s="12">
        <f t="shared" si="362"/>
        <v>1.0006913230000001</v>
      </c>
      <c r="O1035" s="12">
        <f t="shared" ca="1" si="363"/>
        <v>1.0006913230000001</v>
      </c>
      <c r="P1035" s="17">
        <f t="shared" si="364"/>
        <v>0</v>
      </c>
      <c r="Q1035" s="14">
        <f t="shared" ca="1" si="365"/>
        <v>2488.8872381400001</v>
      </c>
      <c r="R1035" s="21">
        <f t="shared" si="350"/>
        <v>0</v>
      </c>
      <c r="S1035" s="14">
        <f t="shared" si="366"/>
        <v>0</v>
      </c>
      <c r="T1035" s="4" t="str">
        <f t="shared" si="367"/>
        <v>J=</v>
      </c>
      <c r="U1035" s="33">
        <f t="shared" si="368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1"/>
        <v>46021</v>
      </c>
      <c r="B1036" s="124" t="str">
        <f t="shared" ca="1" si="354"/>
        <v>n.d</v>
      </c>
      <c r="C1036" s="7">
        <f t="shared" si="355"/>
        <v>3600180</v>
      </c>
      <c r="D1036" s="96">
        <f t="shared" si="353"/>
        <v>46020</v>
      </c>
      <c r="E1036" s="94">
        <f ca="1">IF(D1036&lt;$B$1,VLOOKUP(D1036,[1]DI!$A$4:$B$15000,2,FALSE),0)</f>
        <v>0</v>
      </c>
      <c r="F1036" s="14">
        <f t="shared" ca="1" si="356"/>
        <v>1</v>
      </c>
      <c r="G1036" s="14">
        <f ca="1">(TRUNC(PRODUCT($F$12:$F1035),16))</f>
        <v>1.4816560968263399</v>
      </c>
      <c r="H1036" s="14">
        <f t="shared" ca="1" si="357"/>
        <v>1.4816560968263399</v>
      </c>
      <c r="I1036" s="14">
        <f t="shared" ca="1" si="358"/>
        <v>1</v>
      </c>
      <c r="J1036" s="13">
        <f t="shared" si="352"/>
        <v>4.4499999999999998E-2</v>
      </c>
      <c r="K1036" s="33">
        <f t="shared" si="359"/>
        <v>46013</v>
      </c>
      <c r="L1036" s="2">
        <f t="shared" si="360"/>
        <v>5</v>
      </c>
      <c r="M1036" s="17">
        <f t="shared" si="361"/>
        <v>5</v>
      </c>
      <c r="N1036" s="12">
        <f t="shared" si="362"/>
        <v>1.000864228</v>
      </c>
      <c r="O1036" s="12">
        <f t="shared" ca="1" si="363"/>
        <v>1.000864228</v>
      </c>
      <c r="P1036" s="17">
        <f t="shared" si="364"/>
        <v>0</v>
      </c>
      <c r="Q1036" s="14">
        <f t="shared" ca="1" si="365"/>
        <v>3111.3763610300002</v>
      </c>
      <c r="R1036" s="21">
        <f t="shared" ref="R1036:R1099" si="369">IF($P1036&gt;0,VLOOKUP($P1036,$W$12:$AC$150,7),0)</f>
        <v>0</v>
      </c>
      <c r="S1036" s="14">
        <f t="shared" si="366"/>
        <v>0</v>
      </c>
      <c r="T1036" s="4" t="str">
        <f t="shared" si="367"/>
        <v>J=</v>
      </c>
      <c r="U1036" s="33">
        <f t="shared" si="368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0">WORKDAY($A1036,1,$W$166:$W$544)</f>
        <v>46022</v>
      </c>
      <c r="B1037" s="124" t="str">
        <f t="shared" ca="1" si="354"/>
        <v>n.d</v>
      </c>
      <c r="C1037" s="7">
        <f t="shared" si="355"/>
        <v>3600180</v>
      </c>
      <c r="D1037" s="96">
        <f t="shared" si="353"/>
        <v>46021</v>
      </c>
      <c r="E1037" s="94">
        <f ca="1">IF(D1037&lt;$B$1,VLOOKUP(D1037,[1]DI!$A$4:$B$15000,2,FALSE),0)</f>
        <v>0</v>
      </c>
      <c r="F1037" s="14">
        <f t="shared" ca="1" si="356"/>
        <v>1</v>
      </c>
      <c r="G1037" s="14">
        <f ca="1">(TRUNC(PRODUCT($F$12:$F1036),16))</f>
        <v>1.4816560968263399</v>
      </c>
      <c r="H1037" s="14">
        <f t="shared" ca="1" si="357"/>
        <v>1.4816560968263399</v>
      </c>
      <c r="I1037" s="14">
        <f t="shared" ca="1" si="358"/>
        <v>1</v>
      </c>
      <c r="J1037" s="13">
        <f t="shared" ref="J1037:J1100" si="371">J1036</f>
        <v>4.4499999999999998E-2</v>
      </c>
      <c r="K1037" s="33">
        <f t="shared" si="359"/>
        <v>46013</v>
      </c>
      <c r="L1037" s="2">
        <f t="shared" si="360"/>
        <v>6</v>
      </c>
      <c r="M1037" s="17">
        <f t="shared" si="361"/>
        <v>6</v>
      </c>
      <c r="N1037" s="12">
        <f t="shared" si="362"/>
        <v>1.001037164</v>
      </c>
      <c r="O1037" s="12">
        <f t="shared" ca="1" si="363"/>
        <v>1.001037164</v>
      </c>
      <c r="P1037" s="17">
        <f t="shared" si="364"/>
        <v>0</v>
      </c>
      <c r="Q1037" s="14">
        <f t="shared" ca="1" si="365"/>
        <v>3733.97708951</v>
      </c>
      <c r="R1037" s="21">
        <f t="shared" si="369"/>
        <v>0</v>
      </c>
      <c r="S1037" s="14">
        <f t="shared" si="366"/>
        <v>0</v>
      </c>
      <c r="T1037" s="4" t="str">
        <f t="shared" si="367"/>
        <v>J=</v>
      </c>
      <c r="U1037" s="33">
        <f t="shared" si="368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0"/>
        <v>46024</v>
      </c>
      <c r="B1038" s="124" t="str">
        <f t="shared" ca="1" si="354"/>
        <v>n.d</v>
      </c>
      <c r="C1038" s="7">
        <f t="shared" si="355"/>
        <v>3600180</v>
      </c>
      <c r="D1038" s="96">
        <f t="shared" si="353"/>
        <v>46022</v>
      </c>
      <c r="E1038" s="94">
        <f ca="1">IF(D1038&lt;$B$1,VLOOKUP(D1038,[1]DI!$A$4:$B$15000,2,FALSE),0)</f>
        <v>0</v>
      </c>
      <c r="F1038" s="14">
        <f t="shared" ca="1" si="356"/>
        <v>1</v>
      </c>
      <c r="G1038" s="14">
        <f ca="1">(TRUNC(PRODUCT($F$12:$F1037),16))</f>
        <v>1.4816560968263399</v>
      </c>
      <c r="H1038" s="14">
        <f t="shared" ca="1" si="357"/>
        <v>1.4816560968263399</v>
      </c>
      <c r="I1038" s="14">
        <f t="shared" ca="1" si="358"/>
        <v>1</v>
      </c>
      <c r="J1038" s="13">
        <f t="shared" si="371"/>
        <v>4.4499999999999998E-2</v>
      </c>
      <c r="K1038" s="33">
        <f t="shared" si="359"/>
        <v>46013</v>
      </c>
      <c r="L1038" s="2">
        <f t="shared" si="360"/>
        <v>7</v>
      </c>
      <c r="M1038" s="17">
        <f t="shared" si="361"/>
        <v>7</v>
      </c>
      <c r="N1038" s="12">
        <f t="shared" si="362"/>
        <v>1.0012101289999999</v>
      </c>
      <c r="O1038" s="12">
        <f t="shared" ca="1" si="363"/>
        <v>1.0012101289999999</v>
      </c>
      <c r="P1038" s="17">
        <f t="shared" si="364"/>
        <v>0</v>
      </c>
      <c r="Q1038" s="14">
        <f t="shared" ca="1" si="365"/>
        <v>4356.6822232100003</v>
      </c>
      <c r="R1038" s="21">
        <f t="shared" si="369"/>
        <v>0</v>
      </c>
      <c r="S1038" s="14">
        <f t="shared" si="366"/>
        <v>0</v>
      </c>
      <c r="T1038" s="4" t="str">
        <f t="shared" si="367"/>
        <v>J=</v>
      </c>
      <c r="U1038" s="33">
        <f t="shared" si="368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0"/>
        <v>46027</v>
      </c>
      <c r="B1039" s="124" t="str">
        <f t="shared" ca="1" si="354"/>
        <v>n.d</v>
      </c>
      <c r="C1039" s="7">
        <f t="shared" si="355"/>
        <v>3600180</v>
      </c>
      <c r="D1039" s="96">
        <f t="shared" ref="D1039:D1102" si="372">WORKDAY($A1039,-1,$W$160:$W$544)</f>
        <v>46024</v>
      </c>
      <c r="E1039" s="94">
        <f ca="1">IF(D1039&lt;$B$1,VLOOKUP(D1039,[1]DI!$A$4:$B$15000,2,FALSE),0)</f>
        <v>0</v>
      </c>
      <c r="F1039" s="14">
        <f t="shared" ca="1" si="356"/>
        <v>1</v>
      </c>
      <c r="G1039" s="14">
        <f ca="1">(TRUNC(PRODUCT($F$12:$F1038),16))</f>
        <v>1.4816560968263399</v>
      </c>
      <c r="H1039" s="14">
        <f t="shared" ca="1" si="357"/>
        <v>1.4816560968263399</v>
      </c>
      <c r="I1039" s="14">
        <f t="shared" ca="1" si="358"/>
        <v>1</v>
      </c>
      <c r="J1039" s="13">
        <f t="shared" si="371"/>
        <v>4.4499999999999998E-2</v>
      </c>
      <c r="K1039" s="33">
        <f t="shared" si="359"/>
        <v>46013</v>
      </c>
      <c r="L1039" s="2">
        <f t="shared" si="360"/>
        <v>8</v>
      </c>
      <c r="M1039" s="17">
        <f t="shared" si="361"/>
        <v>8</v>
      </c>
      <c r="N1039" s="12">
        <f t="shared" si="362"/>
        <v>1.001383124</v>
      </c>
      <c r="O1039" s="12">
        <f t="shared" ca="1" si="363"/>
        <v>1.001383124</v>
      </c>
      <c r="P1039" s="17">
        <f t="shared" si="364"/>
        <v>0</v>
      </c>
      <c r="Q1039" s="14">
        <f t="shared" ca="1" si="365"/>
        <v>4979.49536231</v>
      </c>
      <c r="R1039" s="21">
        <f t="shared" si="369"/>
        <v>0</v>
      </c>
      <c r="S1039" s="14">
        <f t="shared" si="366"/>
        <v>0</v>
      </c>
      <c r="T1039" s="4" t="str">
        <f t="shared" si="367"/>
        <v>J=</v>
      </c>
      <c r="U1039" s="33">
        <f t="shared" si="368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0"/>
        <v>46028</v>
      </c>
      <c r="B1040" s="124" t="str">
        <f t="shared" ca="1" si="354"/>
        <v>n.d</v>
      </c>
      <c r="C1040" s="7">
        <f t="shared" si="355"/>
        <v>3600180</v>
      </c>
      <c r="D1040" s="96">
        <f t="shared" si="372"/>
        <v>46027</v>
      </c>
      <c r="E1040" s="94">
        <f ca="1">IF(D1040&lt;$B$1,VLOOKUP(D1040,[1]DI!$A$4:$B$15000,2,FALSE),0)</f>
        <v>0</v>
      </c>
      <c r="F1040" s="14">
        <f t="shared" ca="1" si="356"/>
        <v>1</v>
      </c>
      <c r="G1040" s="14">
        <f ca="1">(TRUNC(PRODUCT($F$12:$F1039),16))</f>
        <v>1.4816560968263399</v>
      </c>
      <c r="H1040" s="14">
        <f t="shared" ca="1" si="357"/>
        <v>1.4816560968263399</v>
      </c>
      <c r="I1040" s="14">
        <f t="shared" ca="1" si="358"/>
        <v>1</v>
      </c>
      <c r="J1040" s="13">
        <f t="shared" si="371"/>
        <v>4.4499999999999998E-2</v>
      </c>
      <c r="K1040" s="33">
        <f t="shared" si="359"/>
        <v>46013</v>
      </c>
      <c r="L1040" s="2">
        <f t="shared" si="360"/>
        <v>9</v>
      </c>
      <c r="M1040" s="17">
        <f t="shared" si="361"/>
        <v>9</v>
      </c>
      <c r="N1040" s="12">
        <f t="shared" si="362"/>
        <v>1.001556149</v>
      </c>
      <c r="O1040" s="12">
        <f t="shared" ca="1" si="363"/>
        <v>1.001556149</v>
      </c>
      <c r="P1040" s="17">
        <f t="shared" si="364"/>
        <v>0</v>
      </c>
      <c r="Q1040" s="14">
        <f t="shared" ca="1" si="365"/>
        <v>5602.41650682</v>
      </c>
      <c r="R1040" s="21">
        <f t="shared" si="369"/>
        <v>0</v>
      </c>
      <c r="S1040" s="14">
        <f t="shared" si="366"/>
        <v>0</v>
      </c>
      <c r="T1040" s="4" t="str">
        <f t="shared" si="367"/>
        <v>J=</v>
      </c>
      <c r="U1040" s="33">
        <f t="shared" si="368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0"/>
        <v>46029</v>
      </c>
      <c r="B1041" s="124" t="str">
        <f t="shared" ca="1" si="354"/>
        <v>n.d</v>
      </c>
      <c r="C1041" s="7">
        <f t="shared" si="355"/>
        <v>3600180</v>
      </c>
      <c r="D1041" s="96">
        <f t="shared" si="372"/>
        <v>46028</v>
      </c>
      <c r="E1041" s="94">
        <f ca="1">IF(D1041&lt;$B$1,VLOOKUP(D1041,[1]DI!$A$4:$B$15000,2,FALSE),0)</f>
        <v>0</v>
      </c>
      <c r="F1041" s="14">
        <f t="shared" ca="1" si="356"/>
        <v>1</v>
      </c>
      <c r="G1041" s="14">
        <f ca="1">(TRUNC(PRODUCT($F$12:$F1040),16))</f>
        <v>1.4816560968263399</v>
      </c>
      <c r="H1041" s="14">
        <f t="shared" ca="1" si="357"/>
        <v>1.4816560968263399</v>
      </c>
      <c r="I1041" s="14">
        <f t="shared" ca="1" si="358"/>
        <v>1</v>
      </c>
      <c r="J1041" s="13">
        <f t="shared" si="371"/>
        <v>4.4499999999999998E-2</v>
      </c>
      <c r="K1041" s="33">
        <f t="shared" si="359"/>
        <v>46013</v>
      </c>
      <c r="L1041" s="2">
        <f t="shared" si="360"/>
        <v>10</v>
      </c>
      <c r="M1041" s="17">
        <f t="shared" si="361"/>
        <v>10</v>
      </c>
      <c r="N1041" s="12">
        <f t="shared" si="362"/>
        <v>1.0017292040000001</v>
      </c>
      <c r="O1041" s="12">
        <f t="shared" ca="1" si="363"/>
        <v>1.0017292040000001</v>
      </c>
      <c r="P1041" s="17">
        <f t="shared" si="364"/>
        <v>0</v>
      </c>
      <c r="Q1041" s="14">
        <f t="shared" ca="1" si="365"/>
        <v>6225.4456567200004</v>
      </c>
      <c r="R1041" s="21">
        <f t="shared" si="369"/>
        <v>0</v>
      </c>
      <c r="S1041" s="14">
        <f t="shared" si="366"/>
        <v>0</v>
      </c>
      <c r="T1041" s="4" t="str">
        <f t="shared" si="367"/>
        <v>J=</v>
      </c>
      <c r="U1041" s="33">
        <f t="shared" si="368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0"/>
        <v>46030</v>
      </c>
      <c r="B1042" s="124" t="str">
        <f t="shared" ca="1" si="354"/>
        <v>n.d</v>
      </c>
      <c r="C1042" s="7">
        <f t="shared" si="355"/>
        <v>3600180</v>
      </c>
      <c r="D1042" s="96">
        <f t="shared" si="372"/>
        <v>46029</v>
      </c>
      <c r="E1042" s="94">
        <f ca="1">IF(D1042&lt;$B$1,VLOOKUP(D1042,[1]DI!$A$4:$B$15000,2,FALSE),0)</f>
        <v>0</v>
      </c>
      <c r="F1042" s="14">
        <f t="shared" ca="1" si="356"/>
        <v>1</v>
      </c>
      <c r="G1042" s="14">
        <f ca="1">(TRUNC(PRODUCT($F$12:$F1041),16))</f>
        <v>1.4816560968263399</v>
      </c>
      <c r="H1042" s="14">
        <f t="shared" ca="1" si="357"/>
        <v>1.4816560968263399</v>
      </c>
      <c r="I1042" s="14">
        <f t="shared" ca="1" si="358"/>
        <v>1</v>
      </c>
      <c r="J1042" s="13">
        <f t="shared" si="371"/>
        <v>4.4499999999999998E-2</v>
      </c>
      <c r="K1042" s="33">
        <f t="shared" si="359"/>
        <v>46013</v>
      </c>
      <c r="L1042" s="2">
        <f t="shared" si="360"/>
        <v>11</v>
      </c>
      <c r="M1042" s="17">
        <f t="shared" si="361"/>
        <v>11</v>
      </c>
      <c r="N1042" s="12">
        <f t="shared" si="362"/>
        <v>1.0019022879999999</v>
      </c>
      <c r="O1042" s="12">
        <f t="shared" ca="1" si="363"/>
        <v>1.0019022879999999</v>
      </c>
      <c r="P1042" s="17">
        <f t="shared" si="364"/>
        <v>0</v>
      </c>
      <c r="Q1042" s="14">
        <f t="shared" ca="1" si="365"/>
        <v>6848.5792118299996</v>
      </c>
      <c r="R1042" s="21">
        <f t="shared" si="369"/>
        <v>0</v>
      </c>
      <c r="S1042" s="14">
        <f t="shared" si="366"/>
        <v>0</v>
      </c>
      <c r="T1042" s="4" t="str">
        <f t="shared" si="367"/>
        <v>J=</v>
      </c>
      <c r="U1042" s="33">
        <f t="shared" si="368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0"/>
        <v>46031</v>
      </c>
      <c r="B1043" s="124" t="str">
        <f t="shared" ca="1" si="354"/>
        <v>n.d</v>
      </c>
      <c r="C1043" s="7">
        <f t="shared" si="355"/>
        <v>3600180</v>
      </c>
      <c r="D1043" s="96">
        <f t="shared" si="372"/>
        <v>46030</v>
      </c>
      <c r="E1043" s="94">
        <f ca="1">IF(D1043&lt;$B$1,VLOOKUP(D1043,[1]DI!$A$4:$B$15000,2,FALSE),0)</f>
        <v>0</v>
      </c>
      <c r="F1043" s="14">
        <f t="shared" ca="1" si="356"/>
        <v>1</v>
      </c>
      <c r="G1043" s="14">
        <f ca="1">(TRUNC(PRODUCT($F$12:$F1042),16))</f>
        <v>1.4816560968263399</v>
      </c>
      <c r="H1043" s="14">
        <f t="shared" ca="1" si="357"/>
        <v>1.4816560968263399</v>
      </c>
      <c r="I1043" s="14">
        <f t="shared" ca="1" si="358"/>
        <v>1</v>
      </c>
      <c r="J1043" s="13">
        <f t="shared" si="371"/>
        <v>4.4499999999999998E-2</v>
      </c>
      <c r="K1043" s="33">
        <f t="shared" si="359"/>
        <v>46013</v>
      </c>
      <c r="L1043" s="2">
        <f t="shared" si="360"/>
        <v>12</v>
      </c>
      <c r="M1043" s="17">
        <f t="shared" si="361"/>
        <v>12</v>
      </c>
      <c r="N1043" s="12">
        <f t="shared" si="362"/>
        <v>1.0020754030000001</v>
      </c>
      <c r="O1043" s="12">
        <f t="shared" ca="1" si="363"/>
        <v>1.0020754030000001</v>
      </c>
      <c r="P1043" s="17">
        <f t="shared" si="364"/>
        <v>0</v>
      </c>
      <c r="Q1043" s="14">
        <f t="shared" ca="1" si="365"/>
        <v>7471.8243725399998</v>
      </c>
      <c r="R1043" s="21">
        <f t="shared" si="369"/>
        <v>0</v>
      </c>
      <c r="S1043" s="14">
        <f t="shared" si="366"/>
        <v>0</v>
      </c>
      <c r="T1043" s="4" t="str">
        <f t="shared" si="367"/>
        <v>J=</v>
      </c>
      <c r="U1043" s="33">
        <f t="shared" si="368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0"/>
        <v>46034</v>
      </c>
      <c r="B1044" s="124" t="str">
        <f t="shared" ca="1" si="354"/>
        <v>n.d</v>
      </c>
      <c r="C1044" s="7">
        <f t="shared" si="355"/>
        <v>3600180</v>
      </c>
      <c r="D1044" s="96">
        <f t="shared" si="372"/>
        <v>46031</v>
      </c>
      <c r="E1044" s="94">
        <f ca="1">IF(D1044&lt;$B$1,VLOOKUP(D1044,[1]DI!$A$4:$B$15000,2,FALSE),0)</f>
        <v>0</v>
      </c>
      <c r="F1044" s="14">
        <f t="shared" ca="1" si="356"/>
        <v>1</v>
      </c>
      <c r="G1044" s="14">
        <f ca="1">(TRUNC(PRODUCT($F$12:$F1043),16))</f>
        <v>1.4816560968263399</v>
      </c>
      <c r="H1044" s="14">
        <f t="shared" ca="1" si="357"/>
        <v>1.4816560968263399</v>
      </c>
      <c r="I1044" s="14">
        <f t="shared" ca="1" si="358"/>
        <v>1</v>
      </c>
      <c r="J1044" s="13">
        <f t="shared" si="371"/>
        <v>4.4499999999999998E-2</v>
      </c>
      <c r="K1044" s="33">
        <f t="shared" si="359"/>
        <v>46013</v>
      </c>
      <c r="L1044" s="2">
        <f t="shared" si="360"/>
        <v>13</v>
      </c>
      <c r="M1044" s="17">
        <f t="shared" si="361"/>
        <v>13</v>
      </c>
      <c r="N1044" s="12">
        <f t="shared" si="362"/>
        <v>1.0022485480000001</v>
      </c>
      <c r="O1044" s="12">
        <f t="shared" ca="1" si="363"/>
        <v>1.0022485480000001</v>
      </c>
      <c r="P1044" s="17">
        <f t="shared" si="364"/>
        <v>0</v>
      </c>
      <c r="Q1044" s="14">
        <f t="shared" ca="1" si="365"/>
        <v>8095.1775386400004</v>
      </c>
      <c r="R1044" s="21">
        <f t="shared" si="369"/>
        <v>0</v>
      </c>
      <c r="S1044" s="14">
        <f t="shared" si="366"/>
        <v>0</v>
      </c>
      <c r="T1044" s="4" t="str">
        <f t="shared" si="367"/>
        <v>J=</v>
      </c>
      <c r="U1044" s="33">
        <f t="shared" si="368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0"/>
        <v>46035</v>
      </c>
      <c r="B1045" s="124" t="str">
        <f t="shared" ca="1" si="354"/>
        <v>n.d</v>
      </c>
      <c r="C1045" s="7">
        <f t="shared" si="355"/>
        <v>3600180</v>
      </c>
      <c r="D1045" s="96">
        <f t="shared" si="372"/>
        <v>46034</v>
      </c>
      <c r="E1045" s="94">
        <f ca="1">IF(D1045&lt;$B$1,VLOOKUP(D1045,[1]DI!$A$4:$B$15000,2,FALSE),0)</f>
        <v>0</v>
      </c>
      <c r="F1045" s="14">
        <f t="shared" ca="1" si="356"/>
        <v>1</v>
      </c>
      <c r="G1045" s="14">
        <f ca="1">(TRUNC(PRODUCT($F$12:$F1044),16))</f>
        <v>1.4816560968263399</v>
      </c>
      <c r="H1045" s="14">
        <f t="shared" ca="1" si="357"/>
        <v>1.4816560968263399</v>
      </c>
      <c r="I1045" s="14">
        <f t="shared" ca="1" si="358"/>
        <v>1</v>
      </c>
      <c r="J1045" s="13">
        <f t="shared" si="371"/>
        <v>4.4499999999999998E-2</v>
      </c>
      <c r="K1045" s="33">
        <f t="shared" si="359"/>
        <v>46013</v>
      </c>
      <c r="L1045" s="2">
        <f t="shared" si="360"/>
        <v>14</v>
      </c>
      <c r="M1045" s="17">
        <f t="shared" si="361"/>
        <v>14</v>
      </c>
      <c r="N1045" s="12">
        <f t="shared" si="362"/>
        <v>1.002421722</v>
      </c>
      <c r="O1045" s="12">
        <f t="shared" ca="1" si="363"/>
        <v>1.002421722</v>
      </c>
      <c r="P1045" s="17">
        <f t="shared" si="364"/>
        <v>0</v>
      </c>
      <c r="Q1045" s="14">
        <f t="shared" ca="1" si="365"/>
        <v>8718.6351099599997</v>
      </c>
      <c r="R1045" s="21">
        <f t="shared" si="369"/>
        <v>0</v>
      </c>
      <c r="S1045" s="14">
        <f t="shared" si="366"/>
        <v>0</v>
      </c>
      <c r="T1045" s="4" t="str">
        <f t="shared" si="367"/>
        <v>J=</v>
      </c>
      <c r="U1045" s="33">
        <f t="shared" si="368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0"/>
        <v>46036</v>
      </c>
      <c r="B1046" s="124" t="str">
        <f t="shared" ca="1" si="354"/>
        <v>n.d</v>
      </c>
      <c r="C1046" s="7">
        <f t="shared" si="355"/>
        <v>3600180</v>
      </c>
      <c r="D1046" s="96">
        <f t="shared" si="372"/>
        <v>46035</v>
      </c>
      <c r="E1046" s="94">
        <f ca="1">IF(D1046&lt;$B$1,VLOOKUP(D1046,[1]DI!$A$4:$B$15000,2,FALSE),0)</f>
        <v>0</v>
      </c>
      <c r="F1046" s="14">
        <f t="shared" ca="1" si="356"/>
        <v>1</v>
      </c>
      <c r="G1046" s="14">
        <f ca="1">(TRUNC(PRODUCT($F$12:$F1045),16))</f>
        <v>1.4816560968263399</v>
      </c>
      <c r="H1046" s="14">
        <f t="shared" ca="1" si="357"/>
        <v>1.4816560968263399</v>
      </c>
      <c r="I1046" s="14">
        <f t="shared" ca="1" si="358"/>
        <v>1</v>
      </c>
      <c r="J1046" s="13">
        <f t="shared" si="371"/>
        <v>4.4499999999999998E-2</v>
      </c>
      <c r="K1046" s="33">
        <f t="shared" si="359"/>
        <v>46013</v>
      </c>
      <c r="L1046" s="2">
        <f t="shared" si="360"/>
        <v>15</v>
      </c>
      <c r="M1046" s="17">
        <f t="shared" si="361"/>
        <v>15</v>
      </c>
      <c r="N1046" s="12">
        <f t="shared" si="362"/>
        <v>1.0025949270000001</v>
      </c>
      <c r="O1046" s="12">
        <f t="shared" ca="1" si="363"/>
        <v>1.0025949270000001</v>
      </c>
      <c r="P1046" s="17">
        <f t="shared" si="364"/>
        <v>0</v>
      </c>
      <c r="Q1046" s="14">
        <f t="shared" ca="1" si="365"/>
        <v>9342.2042868600001</v>
      </c>
      <c r="R1046" s="21">
        <f t="shared" si="369"/>
        <v>0</v>
      </c>
      <c r="S1046" s="14">
        <f t="shared" si="366"/>
        <v>0</v>
      </c>
      <c r="T1046" s="4" t="str">
        <f t="shared" si="367"/>
        <v>J=</v>
      </c>
      <c r="U1046" s="33">
        <f t="shared" si="368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0"/>
        <v>46037</v>
      </c>
      <c r="B1047" s="124" t="str">
        <f t="shared" ca="1" si="354"/>
        <v>n.d</v>
      </c>
      <c r="C1047" s="7">
        <f t="shared" si="355"/>
        <v>3600180</v>
      </c>
      <c r="D1047" s="96">
        <f t="shared" si="372"/>
        <v>46036</v>
      </c>
      <c r="E1047" s="94">
        <f ca="1">IF(D1047&lt;$B$1,VLOOKUP(D1047,[1]DI!$A$4:$B$15000,2,FALSE),0)</f>
        <v>0</v>
      </c>
      <c r="F1047" s="14">
        <f t="shared" ca="1" si="356"/>
        <v>1</v>
      </c>
      <c r="G1047" s="14">
        <f ca="1">(TRUNC(PRODUCT($F$12:$F1046),16))</f>
        <v>1.4816560968263399</v>
      </c>
      <c r="H1047" s="14">
        <f t="shared" ca="1" si="357"/>
        <v>1.4816560968263399</v>
      </c>
      <c r="I1047" s="14">
        <f t="shared" ca="1" si="358"/>
        <v>1</v>
      </c>
      <c r="J1047" s="13">
        <f t="shared" si="371"/>
        <v>4.4499999999999998E-2</v>
      </c>
      <c r="K1047" s="33">
        <f t="shared" si="359"/>
        <v>46013</v>
      </c>
      <c r="L1047" s="2">
        <f t="shared" si="360"/>
        <v>16</v>
      </c>
      <c r="M1047" s="17">
        <f t="shared" si="361"/>
        <v>16</v>
      </c>
      <c r="N1047" s="12">
        <f t="shared" si="362"/>
        <v>1.0027681610000001</v>
      </c>
      <c r="O1047" s="12">
        <f t="shared" ca="1" si="363"/>
        <v>1.0027681610000001</v>
      </c>
      <c r="P1047" s="17">
        <f t="shared" si="364"/>
        <v>0</v>
      </c>
      <c r="Q1047" s="14">
        <f t="shared" ca="1" si="365"/>
        <v>9965.8778689800001</v>
      </c>
      <c r="R1047" s="21">
        <f t="shared" si="369"/>
        <v>0</v>
      </c>
      <c r="S1047" s="14">
        <f t="shared" si="366"/>
        <v>0</v>
      </c>
      <c r="T1047" s="4" t="str">
        <f t="shared" si="367"/>
        <v>J=</v>
      </c>
      <c r="U1047" s="33">
        <f t="shared" si="368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0"/>
        <v>46038</v>
      </c>
      <c r="B1048" s="124" t="str">
        <f t="shared" ca="1" si="354"/>
        <v>n.d</v>
      </c>
      <c r="C1048" s="7">
        <f t="shared" si="355"/>
        <v>3600180</v>
      </c>
      <c r="D1048" s="96">
        <f t="shared" si="372"/>
        <v>46037</v>
      </c>
      <c r="E1048" s="94">
        <f ca="1">IF(D1048&lt;$B$1,VLOOKUP(D1048,[1]DI!$A$4:$B$15000,2,FALSE),0)</f>
        <v>0</v>
      </c>
      <c r="F1048" s="14">
        <f t="shared" ca="1" si="356"/>
        <v>1</v>
      </c>
      <c r="G1048" s="14">
        <f ca="1">(TRUNC(PRODUCT($F$12:$F1047),16))</f>
        <v>1.4816560968263399</v>
      </c>
      <c r="H1048" s="14">
        <f t="shared" ca="1" si="357"/>
        <v>1.4816560968263399</v>
      </c>
      <c r="I1048" s="14">
        <f t="shared" ca="1" si="358"/>
        <v>1</v>
      </c>
      <c r="J1048" s="13">
        <f t="shared" si="371"/>
        <v>4.4499999999999998E-2</v>
      </c>
      <c r="K1048" s="33">
        <f t="shared" si="359"/>
        <v>46013</v>
      </c>
      <c r="L1048" s="2">
        <f t="shared" si="360"/>
        <v>17</v>
      </c>
      <c r="M1048" s="17">
        <f t="shared" si="361"/>
        <v>17</v>
      </c>
      <c r="N1048" s="12">
        <f t="shared" si="362"/>
        <v>1.0029414249999999</v>
      </c>
      <c r="O1048" s="12">
        <f t="shared" ca="1" si="363"/>
        <v>1.0029414249999999</v>
      </c>
      <c r="P1048" s="17">
        <f t="shared" si="364"/>
        <v>0</v>
      </c>
      <c r="Q1048" s="14">
        <f t="shared" ca="1" si="365"/>
        <v>10589.659456490001</v>
      </c>
      <c r="R1048" s="21">
        <f t="shared" si="369"/>
        <v>0</v>
      </c>
      <c r="S1048" s="14">
        <f t="shared" si="366"/>
        <v>0</v>
      </c>
      <c r="T1048" s="4" t="str">
        <f t="shared" si="367"/>
        <v>J=</v>
      </c>
      <c r="U1048" s="33">
        <f t="shared" si="368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0"/>
        <v>46041</v>
      </c>
      <c r="B1049" s="124" t="str">
        <f t="shared" ca="1" si="354"/>
        <v>n.d</v>
      </c>
      <c r="C1049" s="7">
        <f t="shared" si="355"/>
        <v>3600180</v>
      </c>
      <c r="D1049" s="96">
        <f t="shared" si="372"/>
        <v>46038</v>
      </c>
      <c r="E1049" s="94">
        <f ca="1">IF(D1049&lt;$B$1,VLOOKUP(D1049,[1]DI!$A$4:$B$15000,2,FALSE),0)</f>
        <v>0</v>
      </c>
      <c r="F1049" s="14">
        <f t="shared" ca="1" si="356"/>
        <v>1</v>
      </c>
      <c r="G1049" s="14">
        <f ca="1">(TRUNC(PRODUCT($F$12:$F1048),16))</f>
        <v>1.4816560968263399</v>
      </c>
      <c r="H1049" s="14">
        <f t="shared" ca="1" si="357"/>
        <v>1.4816560968263399</v>
      </c>
      <c r="I1049" s="14">
        <f t="shared" ca="1" si="358"/>
        <v>1</v>
      </c>
      <c r="J1049" s="13">
        <f t="shared" si="371"/>
        <v>4.4499999999999998E-2</v>
      </c>
      <c r="K1049" s="33">
        <f t="shared" si="359"/>
        <v>46013</v>
      </c>
      <c r="L1049" s="2">
        <f t="shared" si="360"/>
        <v>18</v>
      </c>
      <c r="M1049" s="17">
        <f t="shared" si="361"/>
        <v>18</v>
      </c>
      <c r="N1049" s="12">
        <f t="shared" si="362"/>
        <v>1.003114719</v>
      </c>
      <c r="O1049" s="12">
        <f t="shared" ca="1" si="363"/>
        <v>1.003114719</v>
      </c>
      <c r="P1049" s="17">
        <f t="shared" si="364"/>
        <v>0</v>
      </c>
      <c r="Q1049" s="14">
        <f t="shared" ca="1" si="365"/>
        <v>11213.54904942</v>
      </c>
      <c r="R1049" s="21">
        <f t="shared" si="369"/>
        <v>0</v>
      </c>
      <c r="S1049" s="14">
        <f t="shared" si="366"/>
        <v>0</v>
      </c>
      <c r="T1049" s="4" t="str">
        <f t="shared" si="367"/>
        <v>J=</v>
      </c>
      <c r="U1049" s="33">
        <f t="shared" si="368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0"/>
        <v>46042</v>
      </c>
      <c r="B1050" s="124" t="str">
        <f t="shared" ca="1" si="354"/>
        <v>n.d</v>
      </c>
      <c r="C1050" s="7">
        <f t="shared" si="355"/>
        <v>3600180</v>
      </c>
      <c r="D1050" s="96">
        <f t="shared" si="372"/>
        <v>46041</v>
      </c>
      <c r="E1050" s="94">
        <f ca="1">IF(D1050&lt;$B$1,VLOOKUP(D1050,[1]DI!$A$4:$B$15000,2,FALSE),0)</f>
        <v>0</v>
      </c>
      <c r="F1050" s="14">
        <f t="shared" ca="1" si="356"/>
        <v>1</v>
      </c>
      <c r="G1050" s="14">
        <f ca="1">(TRUNC(PRODUCT($F$12:$F1049),16))</f>
        <v>1.4816560968263399</v>
      </c>
      <c r="H1050" s="14">
        <f t="shared" ca="1" si="357"/>
        <v>1.4816560968263399</v>
      </c>
      <c r="I1050" s="14">
        <f t="shared" ca="1" si="358"/>
        <v>1</v>
      </c>
      <c r="J1050" s="13">
        <f t="shared" si="371"/>
        <v>4.4499999999999998E-2</v>
      </c>
      <c r="K1050" s="33">
        <f t="shared" si="359"/>
        <v>46013</v>
      </c>
      <c r="L1050" s="2">
        <f t="shared" si="360"/>
        <v>19</v>
      </c>
      <c r="M1050" s="17">
        <f t="shared" si="361"/>
        <v>19</v>
      </c>
      <c r="N1050" s="12">
        <f t="shared" si="362"/>
        <v>1.003288044</v>
      </c>
      <c r="O1050" s="12">
        <f t="shared" ca="1" si="363"/>
        <v>1.003288044</v>
      </c>
      <c r="P1050" s="17">
        <f t="shared" si="364"/>
        <v>50</v>
      </c>
      <c r="Q1050" s="14">
        <f t="shared" ca="1" si="365"/>
        <v>11837.55024792</v>
      </c>
      <c r="R1050" s="21">
        <f t="shared" si="369"/>
        <v>0</v>
      </c>
      <c r="S1050" s="14">
        <f t="shared" si="366"/>
        <v>0</v>
      </c>
      <c r="T1050" s="4" t="str">
        <f t="shared" si="367"/>
        <v>J=</v>
      </c>
      <c r="U1050" s="33">
        <f t="shared" si="368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0"/>
        <v>46043</v>
      </c>
      <c r="B1051" s="124" t="str">
        <f t="shared" ca="1" si="354"/>
        <v>n.d</v>
      </c>
      <c r="C1051" s="7">
        <f t="shared" si="355"/>
        <v>3600180</v>
      </c>
      <c r="D1051" s="96">
        <f t="shared" si="372"/>
        <v>46042</v>
      </c>
      <c r="E1051" s="94">
        <f ca="1">IF(D1051&lt;$B$1,VLOOKUP(D1051,[1]DI!$A$4:$B$15000,2,FALSE),0)</f>
        <v>0</v>
      </c>
      <c r="F1051" s="14">
        <f t="shared" ca="1" si="356"/>
        <v>1</v>
      </c>
      <c r="G1051" s="14">
        <f ca="1">(TRUNC(PRODUCT($F$12:$F1050),16))</f>
        <v>1.4816560968263399</v>
      </c>
      <c r="H1051" s="14">
        <f t="shared" ca="1" si="357"/>
        <v>1.4816560968263399</v>
      </c>
      <c r="I1051" s="14">
        <f t="shared" ca="1" si="358"/>
        <v>1</v>
      </c>
      <c r="J1051" s="13">
        <f t="shared" si="371"/>
        <v>4.4499999999999998E-2</v>
      </c>
      <c r="K1051" s="33">
        <f t="shared" si="359"/>
        <v>46042</v>
      </c>
      <c r="L1051" s="2">
        <f t="shared" si="360"/>
        <v>1</v>
      </c>
      <c r="M1051" s="17">
        <f t="shared" si="361"/>
        <v>1</v>
      </c>
      <c r="N1051" s="12">
        <f t="shared" si="362"/>
        <v>1.000172786</v>
      </c>
      <c r="O1051" s="12">
        <f t="shared" ca="1" si="363"/>
        <v>1.000172786</v>
      </c>
      <c r="P1051" s="17">
        <f t="shared" si="364"/>
        <v>0</v>
      </c>
      <c r="Q1051" s="14">
        <f t="shared" ca="1" si="365"/>
        <v>622.06070148000003</v>
      </c>
      <c r="R1051" s="21">
        <f t="shared" si="369"/>
        <v>0</v>
      </c>
      <c r="S1051" s="14">
        <f t="shared" si="366"/>
        <v>0</v>
      </c>
      <c r="T1051" s="4" t="str">
        <f t="shared" si="367"/>
        <v>J=</v>
      </c>
      <c r="U1051" s="33">
        <f t="shared" si="368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0"/>
        <v>46044</v>
      </c>
      <c r="B1052" s="124" t="str">
        <f t="shared" ca="1" si="354"/>
        <v>n.d</v>
      </c>
      <c r="C1052" s="7">
        <f t="shared" si="355"/>
        <v>3600180</v>
      </c>
      <c r="D1052" s="96">
        <f t="shared" si="372"/>
        <v>46043</v>
      </c>
      <c r="E1052" s="94">
        <f ca="1">IF(D1052&lt;$B$1,VLOOKUP(D1052,[1]DI!$A$4:$B$15000,2,FALSE),0)</f>
        <v>0</v>
      </c>
      <c r="F1052" s="14">
        <f t="shared" ca="1" si="356"/>
        <v>1</v>
      </c>
      <c r="G1052" s="14">
        <f ca="1">(TRUNC(PRODUCT($F$12:$F1051),16))</f>
        <v>1.4816560968263399</v>
      </c>
      <c r="H1052" s="14">
        <f t="shared" ca="1" si="357"/>
        <v>1.4816560968263399</v>
      </c>
      <c r="I1052" s="14">
        <f t="shared" ca="1" si="358"/>
        <v>1</v>
      </c>
      <c r="J1052" s="13">
        <f t="shared" si="371"/>
        <v>4.4499999999999998E-2</v>
      </c>
      <c r="K1052" s="33">
        <f t="shared" si="359"/>
        <v>46042</v>
      </c>
      <c r="L1052" s="2">
        <f t="shared" si="360"/>
        <v>2</v>
      </c>
      <c r="M1052" s="17">
        <f t="shared" si="361"/>
        <v>2</v>
      </c>
      <c r="N1052" s="12">
        <f t="shared" si="362"/>
        <v>1.0003456019999999</v>
      </c>
      <c r="O1052" s="12">
        <f t="shared" ca="1" si="363"/>
        <v>1.0003456019999999</v>
      </c>
      <c r="P1052" s="17">
        <f t="shared" si="364"/>
        <v>0</v>
      </c>
      <c r="Q1052" s="14">
        <f t="shared" ca="1" si="365"/>
        <v>1244.2294083500001</v>
      </c>
      <c r="R1052" s="21">
        <f t="shared" si="369"/>
        <v>0</v>
      </c>
      <c r="S1052" s="14">
        <f t="shared" si="366"/>
        <v>0</v>
      </c>
      <c r="T1052" s="4" t="str">
        <f t="shared" si="367"/>
        <v>J=</v>
      </c>
      <c r="U1052" s="33">
        <f t="shared" si="368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0"/>
        <v>46045</v>
      </c>
      <c r="B1053" s="124" t="str">
        <f t="shared" ca="1" si="354"/>
        <v>n.d</v>
      </c>
      <c r="C1053" s="7">
        <f t="shared" si="355"/>
        <v>3600180</v>
      </c>
      <c r="D1053" s="96">
        <f t="shared" si="372"/>
        <v>46044</v>
      </c>
      <c r="E1053" s="94">
        <f ca="1">IF(D1053&lt;$B$1,VLOOKUP(D1053,[1]DI!$A$4:$B$15000,2,FALSE),0)</f>
        <v>0</v>
      </c>
      <c r="F1053" s="14">
        <f t="shared" ca="1" si="356"/>
        <v>1</v>
      </c>
      <c r="G1053" s="14">
        <f ca="1">(TRUNC(PRODUCT($F$12:$F1052),16))</f>
        <v>1.4816560968263399</v>
      </c>
      <c r="H1053" s="14">
        <f t="shared" ca="1" si="357"/>
        <v>1.4816560968263399</v>
      </c>
      <c r="I1053" s="14">
        <f t="shared" ca="1" si="358"/>
        <v>1</v>
      </c>
      <c r="J1053" s="13">
        <f t="shared" si="371"/>
        <v>4.4499999999999998E-2</v>
      </c>
      <c r="K1053" s="33">
        <f t="shared" si="359"/>
        <v>46042</v>
      </c>
      <c r="L1053" s="2">
        <f t="shared" si="360"/>
        <v>3</v>
      </c>
      <c r="M1053" s="17">
        <f t="shared" si="361"/>
        <v>3</v>
      </c>
      <c r="N1053" s="12">
        <f t="shared" si="362"/>
        <v>1.0005184469999999</v>
      </c>
      <c r="O1053" s="12">
        <f t="shared" ca="1" si="363"/>
        <v>1.0005184469999999</v>
      </c>
      <c r="P1053" s="17">
        <f t="shared" si="364"/>
        <v>0</v>
      </c>
      <c r="Q1053" s="14">
        <f t="shared" ca="1" si="365"/>
        <v>1866.50252045</v>
      </c>
      <c r="R1053" s="21">
        <f t="shared" si="369"/>
        <v>0</v>
      </c>
      <c r="S1053" s="14">
        <f t="shared" si="366"/>
        <v>0</v>
      </c>
      <c r="T1053" s="4" t="str">
        <f t="shared" si="367"/>
        <v>J=</v>
      </c>
      <c r="U1053" s="33">
        <f t="shared" si="368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0"/>
        <v>46048</v>
      </c>
      <c r="B1054" s="124" t="str">
        <f t="shared" ca="1" si="354"/>
        <v>n.d</v>
      </c>
      <c r="C1054" s="7">
        <f t="shared" si="355"/>
        <v>3600180</v>
      </c>
      <c r="D1054" s="96">
        <f t="shared" si="372"/>
        <v>46045</v>
      </c>
      <c r="E1054" s="94">
        <f ca="1">IF(D1054&lt;$B$1,VLOOKUP(D1054,[1]DI!$A$4:$B$15000,2,FALSE),0)</f>
        <v>0</v>
      </c>
      <c r="F1054" s="14">
        <f t="shared" ca="1" si="356"/>
        <v>1</v>
      </c>
      <c r="G1054" s="14">
        <f ca="1">(TRUNC(PRODUCT($F$12:$F1053),16))</f>
        <v>1.4816560968263399</v>
      </c>
      <c r="H1054" s="14">
        <f t="shared" ca="1" si="357"/>
        <v>1.4816560968263399</v>
      </c>
      <c r="I1054" s="14">
        <f t="shared" ca="1" si="358"/>
        <v>1</v>
      </c>
      <c r="J1054" s="13">
        <f t="shared" si="371"/>
        <v>4.4499999999999998E-2</v>
      </c>
      <c r="K1054" s="33">
        <f t="shared" si="359"/>
        <v>46042</v>
      </c>
      <c r="L1054" s="2">
        <f t="shared" si="360"/>
        <v>4</v>
      </c>
      <c r="M1054" s="17">
        <f t="shared" si="361"/>
        <v>4</v>
      </c>
      <c r="N1054" s="12">
        <f t="shared" si="362"/>
        <v>1.0006913230000001</v>
      </c>
      <c r="O1054" s="12">
        <f t="shared" ca="1" si="363"/>
        <v>1.0006913230000001</v>
      </c>
      <c r="P1054" s="17">
        <f t="shared" si="364"/>
        <v>0</v>
      </c>
      <c r="Q1054" s="14">
        <f t="shared" ca="1" si="365"/>
        <v>2488.8872381400001</v>
      </c>
      <c r="R1054" s="21">
        <f t="shared" si="369"/>
        <v>0</v>
      </c>
      <c r="S1054" s="14">
        <f t="shared" si="366"/>
        <v>0</v>
      </c>
      <c r="T1054" s="4" t="str">
        <f t="shared" si="367"/>
        <v>J=</v>
      </c>
      <c r="U1054" s="33">
        <f t="shared" si="368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0"/>
        <v>46049</v>
      </c>
      <c r="B1055" s="124" t="str">
        <f t="shared" ca="1" si="354"/>
        <v>n.d</v>
      </c>
      <c r="C1055" s="7">
        <f t="shared" si="355"/>
        <v>3600180</v>
      </c>
      <c r="D1055" s="96">
        <f t="shared" si="372"/>
        <v>46048</v>
      </c>
      <c r="E1055" s="94">
        <f ca="1">IF(D1055&lt;$B$1,VLOOKUP(D1055,[1]DI!$A$4:$B$15000,2,FALSE),0)</f>
        <v>0</v>
      </c>
      <c r="F1055" s="14">
        <f t="shared" ca="1" si="356"/>
        <v>1</v>
      </c>
      <c r="G1055" s="14">
        <f ca="1">(TRUNC(PRODUCT($F$12:$F1054),16))</f>
        <v>1.4816560968263399</v>
      </c>
      <c r="H1055" s="14">
        <f t="shared" ca="1" si="357"/>
        <v>1.4816560968263399</v>
      </c>
      <c r="I1055" s="14">
        <f t="shared" ca="1" si="358"/>
        <v>1</v>
      </c>
      <c r="J1055" s="13">
        <f t="shared" si="371"/>
        <v>4.4499999999999998E-2</v>
      </c>
      <c r="K1055" s="33">
        <f t="shared" si="359"/>
        <v>46042</v>
      </c>
      <c r="L1055" s="2">
        <f t="shared" si="360"/>
        <v>5</v>
      </c>
      <c r="M1055" s="17">
        <f t="shared" si="361"/>
        <v>5</v>
      </c>
      <c r="N1055" s="12">
        <f t="shared" si="362"/>
        <v>1.000864228</v>
      </c>
      <c r="O1055" s="12">
        <f t="shared" ca="1" si="363"/>
        <v>1.000864228</v>
      </c>
      <c r="P1055" s="17">
        <f t="shared" si="364"/>
        <v>0</v>
      </c>
      <c r="Q1055" s="14">
        <f t="shared" ca="1" si="365"/>
        <v>3111.3763610300002</v>
      </c>
      <c r="R1055" s="21">
        <f t="shared" si="369"/>
        <v>0</v>
      </c>
      <c r="S1055" s="14">
        <f t="shared" si="366"/>
        <v>0</v>
      </c>
      <c r="T1055" s="4" t="str">
        <f t="shared" si="367"/>
        <v>J=</v>
      </c>
      <c r="U1055" s="33">
        <f t="shared" si="368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0"/>
        <v>46050</v>
      </c>
      <c r="B1056" s="124" t="str">
        <f t="shared" ca="1" si="354"/>
        <v>n.d</v>
      </c>
      <c r="C1056" s="7">
        <f t="shared" si="355"/>
        <v>3600180</v>
      </c>
      <c r="D1056" s="96">
        <f t="shared" si="372"/>
        <v>46049</v>
      </c>
      <c r="E1056" s="94">
        <f ca="1">IF(D1056&lt;$B$1,VLOOKUP(D1056,[1]DI!$A$4:$B$15000,2,FALSE),0)</f>
        <v>0</v>
      </c>
      <c r="F1056" s="14">
        <f t="shared" ca="1" si="356"/>
        <v>1</v>
      </c>
      <c r="G1056" s="14">
        <f ca="1">(TRUNC(PRODUCT($F$12:$F1055),16))</f>
        <v>1.4816560968263399</v>
      </c>
      <c r="H1056" s="14">
        <f t="shared" ca="1" si="357"/>
        <v>1.4816560968263399</v>
      </c>
      <c r="I1056" s="14">
        <f t="shared" ca="1" si="358"/>
        <v>1</v>
      </c>
      <c r="J1056" s="13">
        <f t="shared" si="371"/>
        <v>4.4499999999999998E-2</v>
      </c>
      <c r="K1056" s="33">
        <f t="shared" si="359"/>
        <v>46042</v>
      </c>
      <c r="L1056" s="2">
        <f t="shared" si="360"/>
        <v>6</v>
      </c>
      <c r="M1056" s="17">
        <f t="shared" si="361"/>
        <v>6</v>
      </c>
      <c r="N1056" s="12">
        <f t="shared" si="362"/>
        <v>1.001037164</v>
      </c>
      <c r="O1056" s="12">
        <f t="shared" ca="1" si="363"/>
        <v>1.001037164</v>
      </c>
      <c r="P1056" s="17">
        <f t="shared" si="364"/>
        <v>0</v>
      </c>
      <c r="Q1056" s="14">
        <f t="shared" ca="1" si="365"/>
        <v>3733.97708951</v>
      </c>
      <c r="R1056" s="21">
        <f t="shared" si="369"/>
        <v>0</v>
      </c>
      <c r="S1056" s="14">
        <f t="shared" si="366"/>
        <v>0</v>
      </c>
      <c r="T1056" s="4" t="str">
        <f t="shared" si="367"/>
        <v>J=</v>
      </c>
      <c r="U1056" s="33">
        <f t="shared" si="368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0"/>
        <v>46051</v>
      </c>
      <c r="B1057" s="124" t="str">
        <f t="shared" ca="1" si="354"/>
        <v>n.d</v>
      </c>
      <c r="C1057" s="7">
        <f t="shared" si="355"/>
        <v>3600180</v>
      </c>
      <c r="D1057" s="96">
        <f t="shared" si="372"/>
        <v>46050</v>
      </c>
      <c r="E1057" s="94">
        <f ca="1">IF(D1057&lt;$B$1,VLOOKUP(D1057,[1]DI!$A$4:$B$15000,2,FALSE),0)</f>
        <v>0</v>
      </c>
      <c r="F1057" s="14">
        <f t="shared" ca="1" si="356"/>
        <v>1</v>
      </c>
      <c r="G1057" s="14">
        <f ca="1">(TRUNC(PRODUCT($F$12:$F1056),16))</f>
        <v>1.4816560968263399</v>
      </c>
      <c r="H1057" s="14">
        <f t="shared" ca="1" si="357"/>
        <v>1.4816560968263399</v>
      </c>
      <c r="I1057" s="14">
        <f t="shared" ca="1" si="358"/>
        <v>1</v>
      </c>
      <c r="J1057" s="13">
        <f t="shared" si="371"/>
        <v>4.4499999999999998E-2</v>
      </c>
      <c r="K1057" s="33">
        <f t="shared" si="359"/>
        <v>46042</v>
      </c>
      <c r="L1057" s="2">
        <f t="shared" si="360"/>
        <v>7</v>
      </c>
      <c r="M1057" s="17">
        <f t="shared" si="361"/>
        <v>7</v>
      </c>
      <c r="N1057" s="12">
        <f t="shared" si="362"/>
        <v>1.0012101289999999</v>
      </c>
      <c r="O1057" s="12">
        <f t="shared" ca="1" si="363"/>
        <v>1.0012101289999999</v>
      </c>
      <c r="P1057" s="17">
        <f t="shared" si="364"/>
        <v>0</v>
      </c>
      <c r="Q1057" s="14">
        <f t="shared" ca="1" si="365"/>
        <v>4356.6822232100003</v>
      </c>
      <c r="R1057" s="21">
        <f t="shared" si="369"/>
        <v>0</v>
      </c>
      <c r="S1057" s="14">
        <f t="shared" si="366"/>
        <v>0</v>
      </c>
      <c r="T1057" s="4" t="str">
        <f t="shared" si="367"/>
        <v>J=</v>
      </c>
      <c r="U1057" s="33">
        <f t="shared" si="368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0"/>
        <v>46052</v>
      </c>
      <c r="B1058" s="124" t="str">
        <f t="shared" ca="1" si="354"/>
        <v>n.d</v>
      </c>
      <c r="C1058" s="7">
        <f t="shared" si="355"/>
        <v>3600180</v>
      </c>
      <c r="D1058" s="96">
        <f t="shared" si="372"/>
        <v>46051</v>
      </c>
      <c r="E1058" s="94">
        <f ca="1">IF(D1058&lt;$B$1,VLOOKUP(D1058,[1]DI!$A$4:$B$15000,2,FALSE),0)</f>
        <v>0</v>
      </c>
      <c r="F1058" s="14">
        <f t="shared" ca="1" si="356"/>
        <v>1</v>
      </c>
      <c r="G1058" s="14">
        <f ca="1">(TRUNC(PRODUCT($F$12:$F1057),16))</f>
        <v>1.4816560968263399</v>
      </c>
      <c r="H1058" s="14">
        <f t="shared" ca="1" si="357"/>
        <v>1.4816560968263399</v>
      </c>
      <c r="I1058" s="14">
        <f t="shared" ca="1" si="358"/>
        <v>1</v>
      </c>
      <c r="J1058" s="13">
        <f t="shared" si="371"/>
        <v>4.4499999999999998E-2</v>
      </c>
      <c r="K1058" s="33">
        <f t="shared" si="359"/>
        <v>46042</v>
      </c>
      <c r="L1058" s="2">
        <f t="shared" si="360"/>
        <v>8</v>
      </c>
      <c r="M1058" s="17">
        <f t="shared" si="361"/>
        <v>8</v>
      </c>
      <c r="N1058" s="12">
        <f t="shared" si="362"/>
        <v>1.001383124</v>
      </c>
      <c r="O1058" s="12">
        <f t="shared" ca="1" si="363"/>
        <v>1.001383124</v>
      </c>
      <c r="P1058" s="17">
        <f t="shared" si="364"/>
        <v>0</v>
      </c>
      <c r="Q1058" s="14">
        <f t="shared" ca="1" si="365"/>
        <v>4979.49536231</v>
      </c>
      <c r="R1058" s="21">
        <f t="shared" si="369"/>
        <v>0</v>
      </c>
      <c r="S1058" s="14">
        <f t="shared" si="366"/>
        <v>0</v>
      </c>
      <c r="T1058" s="4" t="str">
        <f t="shared" si="367"/>
        <v>J=</v>
      </c>
      <c r="U1058" s="33">
        <f t="shared" si="368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0"/>
        <v>46055</v>
      </c>
      <c r="B1059" s="124" t="str">
        <f t="shared" ca="1" si="354"/>
        <v>n.d</v>
      </c>
      <c r="C1059" s="7">
        <f t="shared" si="355"/>
        <v>3600180</v>
      </c>
      <c r="D1059" s="96">
        <f t="shared" si="372"/>
        <v>46052</v>
      </c>
      <c r="E1059" s="94">
        <f ca="1">IF(D1059&lt;$B$1,VLOOKUP(D1059,[1]DI!$A$4:$B$15000,2,FALSE),0)</f>
        <v>0</v>
      </c>
      <c r="F1059" s="14">
        <f t="shared" ca="1" si="356"/>
        <v>1</v>
      </c>
      <c r="G1059" s="14">
        <f ca="1">(TRUNC(PRODUCT($F$12:$F1058),16))</f>
        <v>1.4816560968263399</v>
      </c>
      <c r="H1059" s="14">
        <f t="shared" ca="1" si="357"/>
        <v>1.4816560968263399</v>
      </c>
      <c r="I1059" s="14">
        <f t="shared" ca="1" si="358"/>
        <v>1</v>
      </c>
      <c r="J1059" s="13">
        <f t="shared" si="371"/>
        <v>4.4499999999999998E-2</v>
      </c>
      <c r="K1059" s="33">
        <f t="shared" si="359"/>
        <v>46042</v>
      </c>
      <c r="L1059" s="2">
        <f t="shared" si="360"/>
        <v>9</v>
      </c>
      <c r="M1059" s="17">
        <f t="shared" si="361"/>
        <v>9</v>
      </c>
      <c r="N1059" s="12">
        <f t="shared" si="362"/>
        <v>1.001556149</v>
      </c>
      <c r="O1059" s="12">
        <f t="shared" ca="1" si="363"/>
        <v>1.001556149</v>
      </c>
      <c r="P1059" s="17">
        <f t="shared" si="364"/>
        <v>0</v>
      </c>
      <c r="Q1059" s="14">
        <f t="shared" ca="1" si="365"/>
        <v>5602.41650682</v>
      </c>
      <c r="R1059" s="21">
        <f t="shared" si="369"/>
        <v>0</v>
      </c>
      <c r="S1059" s="14">
        <f t="shared" si="366"/>
        <v>0</v>
      </c>
      <c r="T1059" s="4" t="str">
        <f t="shared" si="367"/>
        <v>J=</v>
      </c>
      <c r="U1059" s="33">
        <f t="shared" si="368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0"/>
        <v>46056</v>
      </c>
      <c r="B1060" s="124" t="str">
        <f t="shared" ca="1" si="354"/>
        <v>n.d</v>
      </c>
      <c r="C1060" s="7">
        <f t="shared" si="355"/>
        <v>3600180</v>
      </c>
      <c r="D1060" s="96">
        <f t="shared" si="372"/>
        <v>46055</v>
      </c>
      <c r="E1060" s="94">
        <f ca="1">IF(D1060&lt;$B$1,VLOOKUP(D1060,[1]DI!$A$4:$B$15000,2,FALSE),0)</f>
        <v>0</v>
      </c>
      <c r="F1060" s="14">
        <f t="shared" ca="1" si="356"/>
        <v>1</v>
      </c>
      <c r="G1060" s="14">
        <f ca="1">(TRUNC(PRODUCT($F$12:$F1059),16))</f>
        <v>1.4816560968263399</v>
      </c>
      <c r="H1060" s="14">
        <f t="shared" ca="1" si="357"/>
        <v>1.4816560968263399</v>
      </c>
      <c r="I1060" s="14">
        <f t="shared" ca="1" si="358"/>
        <v>1</v>
      </c>
      <c r="J1060" s="13">
        <f t="shared" si="371"/>
        <v>4.4499999999999998E-2</v>
      </c>
      <c r="K1060" s="33">
        <f t="shared" si="359"/>
        <v>46042</v>
      </c>
      <c r="L1060" s="2">
        <f t="shared" si="360"/>
        <v>10</v>
      </c>
      <c r="M1060" s="17">
        <f t="shared" si="361"/>
        <v>10</v>
      </c>
      <c r="N1060" s="12">
        <f t="shared" si="362"/>
        <v>1.0017292040000001</v>
      </c>
      <c r="O1060" s="12">
        <f t="shared" ca="1" si="363"/>
        <v>1.0017292040000001</v>
      </c>
      <c r="P1060" s="17">
        <f t="shared" si="364"/>
        <v>0</v>
      </c>
      <c r="Q1060" s="14">
        <f t="shared" ca="1" si="365"/>
        <v>6225.4456567200004</v>
      </c>
      <c r="R1060" s="21">
        <f t="shared" si="369"/>
        <v>0</v>
      </c>
      <c r="S1060" s="14">
        <f t="shared" si="366"/>
        <v>0</v>
      </c>
      <c r="T1060" s="4" t="str">
        <f t="shared" si="367"/>
        <v>J=</v>
      </c>
      <c r="U1060" s="33">
        <f t="shared" si="368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0"/>
        <v>46057</v>
      </c>
      <c r="B1061" s="124" t="str">
        <f t="shared" ca="1" si="354"/>
        <v>n.d</v>
      </c>
      <c r="C1061" s="7">
        <f t="shared" si="355"/>
        <v>3600180</v>
      </c>
      <c r="D1061" s="96">
        <f t="shared" si="372"/>
        <v>46056</v>
      </c>
      <c r="E1061" s="94">
        <f ca="1">IF(D1061&lt;$B$1,VLOOKUP(D1061,[1]DI!$A$4:$B$15000,2,FALSE),0)</f>
        <v>0</v>
      </c>
      <c r="F1061" s="14">
        <f t="shared" ca="1" si="356"/>
        <v>1</v>
      </c>
      <c r="G1061" s="14">
        <f ca="1">(TRUNC(PRODUCT($F$12:$F1060),16))</f>
        <v>1.4816560968263399</v>
      </c>
      <c r="H1061" s="14">
        <f t="shared" ca="1" si="357"/>
        <v>1.4816560968263399</v>
      </c>
      <c r="I1061" s="14">
        <f t="shared" ca="1" si="358"/>
        <v>1</v>
      </c>
      <c r="J1061" s="13">
        <f t="shared" si="371"/>
        <v>4.4499999999999998E-2</v>
      </c>
      <c r="K1061" s="33">
        <f t="shared" si="359"/>
        <v>46042</v>
      </c>
      <c r="L1061" s="2">
        <f t="shared" si="360"/>
        <v>11</v>
      </c>
      <c r="M1061" s="17">
        <f t="shared" si="361"/>
        <v>11</v>
      </c>
      <c r="N1061" s="12">
        <f t="shared" si="362"/>
        <v>1.0019022879999999</v>
      </c>
      <c r="O1061" s="12">
        <f t="shared" ca="1" si="363"/>
        <v>1.0019022879999999</v>
      </c>
      <c r="P1061" s="17">
        <f t="shared" si="364"/>
        <v>0</v>
      </c>
      <c r="Q1061" s="14">
        <f t="shared" ca="1" si="365"/>
        <v>6848.5792118299996</v>
      </c>
      <c r="R1061" s="21">
        <f t="shared" si="369"/>
        <v>0</v>
      </c>
      <c r="S1061" s="14">
        <f t="shared" si="366"/>
        <v>0</v>
      </c>
      <c r="T1061" s="4" t="str">
        <f t="shared" si="367"/>
        <v>J=</v>
      </c>
      <c r="U1061" s="33">
        <f t="shared" si="368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0"/>
        <v>46058</v>
      </c>
      <c r="B1062" s="124" t="str">
        <f t="shared" ca="1" si="354"/>
        <v>n.d</v>
      </c>
      <c r="C1062" s="7">
        <f t="shared" si="355"/>
        <v>3600180</v>
      </c>
      <c r="D1062" s="96">
        <f t="shared" si="372"/>
        <v>46057</v>
      </c>
      <c r="E1062" s="94">
        <f ca="1">IF(D1062&lt;$B$1,VLOOKUP(D1062,[1]DI!$A$4:$B$15000,2,FALSE),0)</f>
        <v>0</v>
      </c>
      <c r="F1062" s="14">
        <f t="shared" ca="1" si="356"/>
        <v>1</v>
      </c>
      <c r="G1062" s="14">
        <f ca="1">(TRUNC(PRODUCT($F$12:$F1061),16))</f>
        <v>1.4816560968263399</v>
      </c>
      <c r="H1062" s="14">
        <f t="shared" ca="1" si="357"/>
        <v>1.4816560968263399</v>
      </c>
      <c r="I1062" s="14">
        <f t="shared" ca="1" si="358"/>
        <v>1</v>
      </c>
      <c r="J1062" s="13">
        <f t="shared" si="371"/>
        <v>4.4499999999999998E-2</v>
      </c>
      <c r="K1062" s="33">
        <f t="shared" si="359"/>
        <v>46042</v>
      </c>
      <c r="L1062" s="2">
        <f t="shared" si="360"/>
        <v>12</v>
      </c>
      <c r="M1062" s="17">
        <f t="shared" si="361"/>
        <v>12</v>
      </c>
      <c r="N1062" s="12">
        <f t="shared" si="362"/>
        <v>1.0020754030000001</v>
      </c>
      <c r="O1062" s="12">
        <f t="shared" ca="1" si="363"/>
        <v>1.0020754030000001</v>
      </c>
      <c r="P1062" s="17">
        <f t="shared" si="364"/>
        <v>0</v>
      </c>
      <c r="Q1062" s="14">
        <f t="shared" ca="1" si="365"/>
        <v>7471.8243725399998</v>
      </c>
      <c r="R1062" s="21">
        <f t="shared" si="369"/>
        <v>0</v>
      </c>
      <c r="S1062" s="14">
        <f t="shared" si="366"/>
        <v>0</v>
      </c>
      <c r="T1062" s="4" t="str">
        <f t="shared" si="367"/>
        <v>J=</v>
      </c>
      <c r="U1062" s="33">
        <f t="shared" si="368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0"/>
        <v>46059</v>
      </c>
      <c r="B1063" s="124" t="str">
        <f t="shared" ca="1" si="354"/>
        <v>n.d</v>
      </c>
      <c r="C1063" s="7">
        <f t="shared" si="355"/>
        <v>3600180</v>
      </c>
      <c r="D1063" s="96">
        <f t="shared" si="372"/>
        <v>46058</v>
      </c>
      <c r="E1063" s="94">
        <f ca="1">IF(D1063&lt;$B$1,VLOOKUP(D1063,[1]DI!$A$4:$B$15000,2,FALSE),0)</f>
        <v>0</v>
      </c>
      <c r="F1063" s="14">
        <f t="shared" ca="1" si="356"/>
        <v>1</v>
      </c>
      <c r="G1063" s="14">
        <f ca="1">(TRUNC(PRODUCT($F$12:$F1062),16))</f>
        <v>1.4816560968263399</v>
      </c>
      <c r="H1063" s="14">
        <f t="shared" ca="1" si="357"/>
        <v>1.4816560968263399</v>
      </c>
      <c r="I1063" s="14">
        <f t="shared" ca="1" si="358"/>
        <v>1</v>
      </c>
      <c r="J1063" s="13">
        <f t="shared" si="371"/>
        <v>4.4499999999999998E-2</v>
      </c>
      <c r="K1063" s="33">
        <f t="shared" si="359"/>
        <v>46042</v>
      </c>
      <c r="L1063" s="2">
        <f t="shared" si="360"/>
        <v>13</v>
      </c>
      <c r="M1063" s="17">
        <f t="shared" si="361"/>
        <v>13</v>
      </c>
      <c r="N1063" s="12">
        <f t="shared" si="362"/>
        <v>1.0022485480000001</v>
      </c>
      <c r="O1063" s="12">
        <f t="shared" ca="1" si="363"/>
        <v>1.0022485480000001</v>
      </c>
      <c r="P1063" s="17">
        <f t="shared" si="364"/>
        <v>0</v>
      </c>
      <c r="Q1063" s="14">
        <f t="shared" ca="1" si="365"/>
        <v>8095.1775386400004</v>
      </c>
      <c r="R1063" s="21">
        <f t="shared" si="369"/>
        <v>0</v>
      </c>
      <c r="S1063" s="14">
        <f t="shared" si="366"/>
        <v>0</v>
      </c>
      <c r="T1063" s="4" t="str">
        <f t="shared" si="367"/>
        <v>J=</v>
      </c>
      <c r="U1063" s="33">
        <f t="shared" si="368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0"/>
        <v>46062</v>
      </c>
      <c r="B1064" s="124" t="str">
        <f t="shared" ca="1" si="354"/>
        <v>n.d</v>
      </c>
      <c r="C1064" s="7">
        <f t="shared" si="355"/>
        <v>3600180</v>
      </c>
      <c r="D1064" s="96">
        <f t="shared" si="372"/>
        <v>46059</v>
      </c>
      <c r="E1064" s="94">
        <f ca="1">IF(D1064&lt;$B$1,VLOOKUP(D1064,[1]DI!$A$4:$B$15000,2,FALSE),0)</f>
        <v>0</v>
      </c>
      <c r="F1064" s="14">
        <f t="shared" ca="1" si="356"/>
        <v>1</v>
      </c>
      <c r="G1064" s="14">
        <f ca="1">(TRUNC(PRODUCT($F$12:$F1063),16))</f>
        <v>1.4816560968263399</v>
      </c>
      <c r="H1064" s="14">
        <f t="shared" ca="1" si="357"/>
        <v>1.4816560968263399</v>
      </c>
      <c r="I1064" s="14">
        <f t="shared" ca="1" si="358"/>
        <v>1</v>
      </c>
      <c r="J1064" s="13">
        <f t="shared" si="371"/>
        <v>4.4499999999999998E-2</v>
      </c>
      <c r="K1064" s="33">
        <f t="shared" si="359"/>
        <v>46042</v>
      </c>
      <c r="L1064" s="2">
        <f t="shared" si="360"/>
        <v>14</v>
      </c>
      <c r="M1064" s="17">
        <f t="shared" si="361"/>
        <v>14</v>
      </c>
      <c r="N1064" s="12">
        <f t="shared" si="362"/>
        <v>1.002421722</v>
      </c>
      <c r="O1064" s="12">
        <f t="shared" ca="1" si="363"/>
        <v>1.002421722</v>
      </c>
      <c r="P1064" s="17">
        <f t="shared" si="364"/>
        <v>0</v>
      </c>
      <c r="Q1064" s="14">
        <f t="shared" ca="1" si="365"/>
        <v>8718.6351099599997</v>
      </c>
      <c r="R1064" s="21">
        <f t="shared" si="369"/>
        <v>0</v>
      </c>
      <c r="S1064" s="14">
        <f t="shared" si="366"/>
        <v>0</v>
      </c>
      <c r="T1064" s="4" t="str">
        <f t="shared" si="367"/>
        <v>J=</v>
      </c>
      <c r="U1064" s="33">
        <f t="shared" si="368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0"/>
        <v>46063</v>
      </c>
      <c r="B1065" s="124" t="str">
        <f t="shared" ca="1" si="354"/>
        <v>n.d</v>
      </c>
      <c r="C1065" s="7">
        <f t="shared" si="355"/>
        <v>3600180</v>
      </c>
      <c r="D1065" s="96">
        <f t="shared" si="372"/>
        <v>46062</v>
      </c>
      <c r="E1065" s="94">
        <f ca="1">IF(D1065&lt;$B$1,VLOOKUP(D1065,[1]DI!$A$4:$B$15000,2,FALSE),0)</f>
        <v>0</v>
      </c>
      <c r="F1065" s="14">
        <f t="shared" ca="1" si="356"/>
        <v>1</v>
      </c>
      <c r="G1065" s="14">
        <f ca="1">(TRUNC(PRODUCT($F$12:$F1064),16))</f>
        <v>1.4816560968263399</v>
      </c>
      <c r="H1065" s="14">
        <f t="shared" ca="1" si="357"/>
        <v>1.4816560968263399</v>
      </c>
      <c r="I1065" s="14">
        <f t="shared" ca="1" si="358"/>
        <v>1</v>
      </c>
      <c r="J1065" s="13">
        <f t="shared" si="371"/>
        <v>4.4499999999999998E-2</v>
      </c>
      <c r="K1065" s="33">
        <f t="shared" si="359"/>
        <v>46042</v>
      </c>
      <c r="L1065" s="2">
        <f t="shared" si="360"/>
        <v>15</v>
      </c>
      <c r="M1065" s="17">
        <f t="shared" si="361"/>
        <v>15</v>
      </c>
      <c r="N1065" s="12">
        <f t="shared" si="362"/>
        <v>1.0025949270000001</v>
      </c>
      <c r="O1065" s="12">
        <f t="shared" ca="1" si="363"/>
        <v>1.0025949270000001</v>
      </c>
      <c r="P1065" s="17">
        <f t="shared" si="364"/>
        <v>0</v>
      </c>
      <c r="Q1065" s="14">
        <f t="shared" ca="1" si="365"/>
        <v>9342.2042868600001</v>
      </c>
      <c r="R1065" s="21">
        <f t="shared" si="369"/>
        <v>0</v>
      </c>
      <c r="S1065" s="14">
        <f t="shared" si="366"/>
        <v>0</v>
      </c>
      <c r="T1065" s="4" t="str">
        <f t="shared" si="367"/>
        <v>J=</v>
      </c>
      <c r="U1065" s="33">
        <f t="shared" si="368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0"/>
        <v>46064</v>
      </c>
      <c r="B1066" s="124" t="str">
        <f t="shared" ca="1" si="354"/>
        <v>n.d</v>
      </c>
      <c r="C1066" s="7">
        <f t="shared" si="355"/>
        <v>3600180</v>
      </c>
      <c r="D1066" s="96">
        <f t="shared" si="372"/>
        <v>46063</v>
      </c>
      <c r="E1066" s="94">
        <f ca="1">IF(D1066&lt;$B$1,VLOOKUP(D1066,[1]DI!$A$4:$B$15000,2,FALSE),0)</f>
        <v>0</v>
      </c>
      <c r="F1066" s="14">
        <f t="shared" ca="1" si="356"/>
        <v>1</v>
      </c>
      <c r="G1066" s="14">
        <f ca="1">(TRUNC(PRODUCT($F$12:$F1065),16))</f>
        <v>1.4816560968263399</v>
      </c>
      <c r="H1066" s="14">
        <f t="shared" ca="1" si="357"/>
        <v>1.4816560968263399</v>
      </c>
      <c r="I1066" s="14">
        <f t="shared" ca="1" si="358"/>
        <v>1</v>
      </c>
      <c r="J1066" s="13">
        <f t="shared" si="371"/>
        <v>4.4499999999999998E-2</v>
      </c>
      <c r="K1066" s="33">
        <f t="shared" si="359"/>
        <v>46042</v>
      </c>
      <c r="L1066" s="2">
        <f t="shared" si="360"/>
        <v>16</v>
      </c>
      <c r="M1066" s="17">
        <f t="shared" si="361"/>
        <v>16</v>
      </c>
      <c r="N1066" s="12">
        <f t="shared" si="362"/>
        <v>1.0027681610000001</v>
      </c>
      <c r="O1066" s="12">
        <f t="shared" ca="1" si="363"/>
        <v>1.0027681610000001</v>
      </c>
      <c r="P1066" s="17">
        <f t="shared" si="364"/>
        <v>0</v>
      </c>
      <c r="Q1066" s="14">
        <f t="shared" ca="1" si="365"/>
        <v>9965.8778689800001</v>
      </c>
      <c r="R1066" s="21">
        <f t="shared" si="369"/>
        <v>0</v>
      </c>
      <c r="S1066" s="14">
        <f t="shared" si="366"/>
        <v>0</v>
      </c>
      <c r="T1066" s="4" t="str">
        <f t="shared" si="367"/>
        <v>J=</v>
      </c>
      <c r="U1066" s="33">
        <f t="shared" si="368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0"/>
        <v>46065</v>
      </c>
      <c r="B1067" s="124" t="str">
        <f t="shared" ca="1" si="354"/>
        <v>n.d</v>
      </c>
      <c r="C1067" s="7">
        <f t="shared" si="355"/>
        <v>3600180</v>
      </c>
      <c r="D1067" s="96">
        <f t="shared" si="372"/>
        <v>46064</v>
      </c>
      <c r="E1067" s="94">
        <f ca="1">IF(D1067&lt;$B$1,VLOOKUP(D1067,[1]DI!$A$4:$B$15000,2,FALSE),0)</f>
        <v>0</v>
      </c>
      <c r="F1067" s="14">
        <f t="shared" ca="1" si="356"/>
        <v>1</v>
      </c>
      <c r="G1067" s="14">
        <f ca="1">(TRUNC(PRODUCT($F$12:$F1066),16))</f>
        <v>1.4816560968263399</v>
      </c>
      <c r="H1067" s="14">
        <f t="shared" ca="1" si="357"/>
        <v>1.4816560968263399</v>
      </c>
      <c r="I1067" s="14">
        <f t="shared" ca="1" si="358"/>
        <v>1</v>
      </c>
      <c r="J1067" s="13">
        <f t="shared" si="371"/>
        <v>4.4499999999999998E-2</v>
      </c>
      <c r="K1067" s="33">
        <f t="shared" si="359"/>
        <v>46042</v>
      </c>
      <c r="L1067" s="2">
        <f t="shared" si="360"/>
        <v>17</v>
      </c>
      <c r="M1067" s="17">
        <f t="shared" si="361"/>
        <v>17</v>
      </c>
      <c r="N1067" s="12">
        <f t="shared" si="362"/>
        <v>1.0029414249999999</v>
      </c>
      <c r="O1067" s="12">
        <f t="shared" ca="1" si="363"/>
        <v>1.0029414249999999</v>
      </c>
      <c r="P1067" s="17">
        <f t="shared" si="364"/>
        <v>0</v>
      </c>
      <c r="Q1067" s="14">
        <f t="shared" ca="1" si="365"/>
        <v>10589.659456490001</v>
      </c>
      <c r="R1067" s="21">
        <f t="shared" si="369"/>
        <v>0</v>
      </c>
      <c r="S1067" s="14">
        <f t="shared" si="366"/>
        <v>0</v>
      </c>
      <c r="T1067" s="4" t="str">
        <f t="shared" si="367"/>
        <v>J=</v>
      </c>
      <c r="U1067" s="33">
        <f t="shared" si="368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0"/>
        <v>46066</v>
      </c>
      <c r="B1068" s="124" t="str">
        <f t="shared" ca="1" si="354"/>
        <v>n.d</v>
      </c>
      <c r="C1068" s="7">
        <f t="shared" si="355"/>
        <v>3600180</v>
      </c>
      <c r="D1068" s="96">
        <f t="shared" si="372"/>
        <v>46065</v>
      </c>
      <c r="E1068" s="94">
        <f ca="1">IF(D1068&lt;$B$1,VLOOKUP(D1068,[1]DI!$A$4:$B$15000,2,FALSE),0)</f>
        <v>0</v>
      </c>
      <c r="F1068" s="14">
        <f t="shared" ca="1" si="356"/>
        <v>1</v>
      </c>
      <c r="G1068" s="14">
        <f ca="1">(TRUNC(PRODUCT($F$12:$F1067),16))</f>
        <v>1.4816560968263399</v>
      </c>
      <c r="H1068" s="14">
        <f t="shared" ca="1" si="357"/>
        <v>1.4816560968263399</v>
      </c>
      <c r="I1068" s="14">
        <f t="shared" ca="1" si="358"/>
        <v>1</v>
      </c>
      <c r="J1068" s="13">
        <f t="shared" si="371"/>
        <v>4.4499999999999998E-2</v>
      </c>
      <c r="K1068" s="33">
        <f t="shared" si="359"/>
        <v>46042</v>
      </c>
      <c r="L1068" s="2">
        <f t="shared" si="360"/>
        <v>18</v>
      </c>
      <c r="M1068" s="17">
        <f t="shared" si="361"/>
        <v>18</v>
      </c>
      <c r="N1068" s="12">
        <f t="shared" si="362"/>
        <v>1.003114719</v>
      </c>
      <c r="O1068" s="12">
        <f t="shared" ca="1" si="363"/>
        <v>1.003114719</v>
      </c>
      <c r="P1068" s="17">
        <f t="shared" si="364"/>
        <v>0</v>
      </c>
      <c r="Q1068" s="14">
        <f t="shared" ca="1" si="365"/>
        <v>11213.54904942</v>
      </c>
      <c r="R1068" s="21">
        <f t="shared" si="369"/>
        <v>0</v>
      </c>
      <c r="S1068" s="14">
        <f t="shared" si="366"/>
        <v>0</v>
      </c>
      <c r="T1068" s="4" t="str">
        <f t="shared" si="367"/>
        <v>J=</v>
      </c>
      <c r="U1068" s="33">
        <f t="shared" si="368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0"/>
        <v>46071</v>
      </c>
      <c r="B1069" s="124" t="str">
        <f t="shared" ca="1" si="354"/>
        <v>n.d</v>
      </c>
      <c r="C1069" s="7">
        <f t="shared" si="355"/>
        <v>3600180</v>
      </c>
      <c r="D1069" s="96">
        <f t="shared" si="372"/>
        <v>46066</v>
      </c>
      <c r="E1069" s="94">
        <f ca="1">IF(D1069&lt;$B$1,VLOOKUP(D1069,[1]DI!$A$4:$B$15000,2,FALSE),0)</f>
        <v>0</v>
      </c>
      <c r="F1069" s="14">
        <f t="shared" ca="1" si="356"/>
        <v>1</v>
      </c>
      <c r="G1069" s="14">
        <f ca="1">(TRUNC(PRODUCT($F$12:$F1068),16))</f>
        <v>1.4816560968263399</v>
      </c>
      <c r="H1069" s="14">
        <f t="shared" ca="1" si="357"/>
        <v>1.4816560968263399</v>
      </c>
      <c r="I1069" s="14">
        <f t="shared" ca="1" si="358"/>
        <v>1</v>
      </c>
      <c r="J1069" s="13">
        <f t="shared" si="371"/>
        <v>4.4499999999999998E-2</v>
      </c>
      <c r="K1069" s="33">
        <f t="shared" si="359"/>
        <v>46042</v>
      </c>
      <c r="L1069" s="2">
        <f t="shared" si="360"/>
        <v>19</v>
      </c>
      <c r="M1069" s="17">
        <f t="shared" si="361"/>
        <v>19</v>
      </c>
      <c r="N1069" s="12">
        <f t="shared" si="362"/>
        <v>1.003288044</v>
      </c>
      <c r="O1069" s="12">
        <f t="shared" ca="1" si="363"/>
        <v>1.003288044</v>
      </c>
      <c r="P1069" s="17">
        <f t="shared" si="364"/>
        <v>0</v>
      </c>
      <c r="Q1069" s="14">
        <f t="shared" ca="1" si="365"/>
        <v>11837.55024792</v>
      </c>
      <c r="R1069" s="21">
        <f t="shared" si="369"/>
        <v>0</v>
      </c>
      <c r="S1069" s="14">
        <f t="shared" si="366"/>
        <v>0</v>
      </c>
      <c r="T1069" s="4" t="str">
        <f t="shared" si="367"/>
        <v>J=</v>
      </c>
      <c r="U1069" s="33">
        <f t="shared" si="368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0"/>
        <v>46072</v>
      </c>
      <c r="B1070" s="124" t="str">
        <f t="shared" ca="1" si="354"/>
        <v>n.d</v>
      </c>
      <c r="C1070" s="7">
        <f t="shared" si="355"/>
        <v>3600180</v>
      </c>
      <c r="D1070" s="96">
        <f t="shared" si="372"/>
        <v>46071</v>
      </c>
      <c r="E1070" s="94">
        <f ca="1">IF(D1070&lt;$B$1,VLOOKUP(D1070,[1]DI!$A$4:$B$15000,2,FALSE),0)</f>
        <v>0</v>
      </c>
      <c r="F1070" s="14">
        <f t="shared" ca="1" si="356"/>
        <v>1</v>
      </c>
      <c r="G1070" s="14">
        <f ca="1">(TRUNC(PRODUCT($F$12:$F1069),16))</f>
        <v>1.4816560968263399</v>
      </c>
      <c r="H1070" s="14">
        <f t="shared" ca="1" si="357"/>
        <v>1.4816560968263399</v>
      </c>
      <c r="I1070" s="14">
        <f t="shared" ca="1" si="358"/>
        <v>1</v>
      </c>
      <c r="J1070" s="13">
        <f t="shared" si="371"/>
        <v>4.4499999999999998E-2</v>
      </c>
      <c r="K1070" s="33">
        <f t="shared" si="359"/>
        <v>46042</v>
      </c>
      <c r="L1070" s="2">
        <f t="shared" si="360"/>
        <v>20</v>
      </c>
      <c r="M1070" s="17">
        <f t="shared" si="361"/>
        <v>20</v>
      </c>
      <c r="N1070" s="12">
        <f t="shared" si="362"/>
        <v>1.003461398</v>
      </c>
      <c r="O1070" s="12">
        <f t="shared" ca="1" si="363"/>
        <v>1.003461398</v>
      </c>
      <c r="P1070" s="17">
        <f t="shared" si="364"/>
        <v>0</v>
      </c>
      <c r="Q1070" s="14">
        <f t="shared" ca="1" si="365"/>
        <v>12461.65585164</v>
      </c>
      <c r="R1070" s="21">
        <f t="shared" si="369"/>
        <v>0</v>
      </c>
      <c r="S1070" s="14">
        <f t="shared" si="366"/>
        <v>0</v>
      </c>
      <c r="T1070" s="4" t="str">
        <f t="shared" si="367"/>
        <v>J=</v>
      </c>
      <c r="U1070" s="33">
        <f t="shared" si="368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0"/>
        <v>46073</v>
      </c>
      <c r="B1071" s="124" t="str">
        <f t="shared" ca="1" si="354"/>
        <v>n.d</v>
      </c>
      <c r="C1071" s="7">
        <f t="shared" si="355"/>
        <v>3600180</v>
      </c>
      <c r="D1071" s="96">
        <f t="shared" si="372"/>
        <v>46072</v>
      </c>
      <c r="E1071" s="94">
        <f ca="1">IF(D1071&lt;$B$1,VLOOKUP(D1071,[1]DI!$A$4:$B$15000,2,FALSE),0)</f>
        <v>0</v>
      </c>
      <c r="F1071" s="14">
        <f t="shared" ca="1" si="356"/>
        <v>1</v>
      </c>
      <c r="G1071" s="14">
        <f ca="1">(TRUNC(PRODUCT($F$12:$F1070),16))</f>
        <v>1.4816560968263399</v>
      </c>
      <c r="H1071" s="14">
        <f t="shared" ca="1" si="357"/>
        <v>1.4816560968263399</v>
      </c>
      <c r="I1071" s="14">
        <f t="shared" ca="1" si="358"/>
        <v>1</v>
      </c>
      <c r="J1071" s="13">
        <f t="shared" si="371"/>
        <v>4.4499999999999998E-2</v>
      </c>
      <c r="K1071" s="33">
        <f t="shared" si="359"/>
        <v>46042</v>
      </c>
      <c r="L1071" s="2">
        <f t="shared" si="360"/>
        <v>21</v>
      </c>
      <c r="M1071" s="17">
        <f t="shared" si="361"/>
        <v>21</v>
      </c>
      <c r="N1071" s="12">
        <f t="shared" si="362"/>
        <v>1.003634782</v>
      </c>
      <c r="O1071" s="12">
        <f t="shared" ca="1" si="363"/>
        <v>1.003634782</v>
      </c>
      <c r="P1071" s="17">
        <f t="shared" si="364"/>
        <v>51</v>
      </c>
      <c r="Q1071" s="14">
        <f t="shared" ca="1" si="365"/>
        <v>13085.869460759999</v>
      </c>
      <c r="R1071" s="21">
        <f t="shared" si="369"/>
        <v>0</v>
      </c>
      <c r="S1071" s="14">
        <f t="shared" si="366"/>
        <v>0</v>
      </c>
      <c r="T1071" s="4" t="str">
        <f t="shared" si="367"/>
        <v>J=</v>
      </c>
      <c r="U1071" s="33">
        <f t="shared" si="368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0"/>
        <v>46076</v>
      </c>
      <c r="B1072" s="124" t="str">
        <f t="shared" ca="1" si="354"/>
        <v>n.d</v>
      </c>
      <c r="C1072" s="7">
        <f t="shared" si="355"/>
        <v>3600180</v>
      </c>
      <c r="D1072" s="96">
        <f t="shared" si="372"/>
        <v>46073</v>
      </c>
      <c r="E1072" s="94">
        <f ca="1">IF(D1072&lt;$B$1,VLOOKUP(D1072,[1]DI!$A$4:$B$15000,2,FALSE),0)</f>
        <v>0</v>
      </c>
      <c r="F1072" s="14">
        <f t="shared" ca="1" si="356"/>
        <v>1</v>
      </c>
      <c r="G1072" s="14">
        <f ca="1">(TRUNC(PRODUCT($F$12:$F1071),16))</f>
        <v>1.4816560968263399</v>
      </c>
      <c r="H1072" s="14">
        <f t="shared" ca="1" si="357"/>
        <v>1.4816560968263399</v>
      </c>
      <c r="I1072" s="14">
        <f t="shared" ca="1" si="358"/>
        <v>1</v>
      </c>
      <c r="J1072" s="13">
        <f t="shared" si="371"/>
        <v>4.4499999999999998E-2</v>
      </c>
      <c r="K1072" s="33">
        <f t="shared" si="359"/>
        <v>46073</v>
      </c>
      <c r="L1072" s="2">
        <f t="shared" si="360"/>
        <v>1</v>
      </c>
      <c r="M1072" s="17">
        <f t="shared" si="361"/>
        <v>1</v>
      </c>
      <c r="N1072" s="12">
        <f t="shared" si="362"/>
        <v>1.000172786</v>
      </c>
      <c r="O1072" s="12">
        <f t="shared" ca="1" si="363"/>
        <v>1.000172786</v>
      </c>
      <c r="P1072" s="17">
        <f t="shared" si="364"/>
        <v>0</v>
      </c>
      <c r="Q1072" s="14">
        <f t="shared" ca="1" si="365"/>
        <v>622.06070148000003</v>
      </c>
      <c r="R1072" s="21">
        <f t="shared" si="369"/>
        <v>0</v>
      </c>
      <c r="S1072" s="14">
        <f t="shared" si="366"/>
        <v>0</v>
      </c>
      <c r="T1072" s="4" t="str">
        <f t="shared" si="367"/>
        <v>J=</v>
      </c>
      <c r="U1072" s="33">
        <f t="shared" si="368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0"/>
        <v>46077</v>
      </c>
      <c r="B1073" s="124" t="str">
        <f t="shared" ca="1" si="354"/>
        <v>n.d</v>
      </c>
      <c r="C1073" s="7">
        <f t="shared" si="355"/>
        <v>3600180</v>
      </c>
      <c r="D1073" s="96">
        <f t="shared" si="372"/>
        <v>46076</v>
      </c>
      <c r="E1073" s="94">
        <f ca="1">IF(D1073&lt;$B$1,VLOOKUP(D1073,[1]DI!$A$4:$B$15000,2,FALSE),0)</f>
        <v>0</v>
      </c>
      <c r="F1073" s="14">
        <f t="shared" ca="1" si="356"/>
        <v>1</v>
      </c>
      <c r="G1073" s="14">
        <f ca="1">(TRUNC(PRODUCT($F$12:$F1072),16))</f>
        <v>1.4816560968263399</v>
      </c>
      <c r="H1073" s="14">
        <f t="shared" ca="1" si="357"/>
        <v>1.4816560968263399</v>
      </c>
      <c r="I1073" s="14">
        <f t="shared" ca="1" si="358"/>
        <v>1</v>
      </c>
      <c r="J1073" s="13">
        <f t="shared" si="371"/>
        <v>4.4499999999999998E-2</v>
      </c>
      <c r="K1073" s="33">
        <f t="shared" si="359"/>
        <v>46073</v>
      </c>
      <c r="L1073" s="2">
        <f t="shared" si="360"/>
        <v>2</v>
      </c>
      <c r="M1073" s="17">
        <f t="shared" si="361"/>
        <v>2</v>
      </c>
      <c r="N1073" s="12">
        <f t="shared" si="362"/>
        <v>1.0003456019999999</v>
      </c>
      <c r="O1073" s="12">
        <f t="shared" ca="1" si="363"/>
        <v>1.0003456019999999</v>
      </c>
      <c r="P1073" s="17">
        <f t="shared" si="364"/>
        <v>0</v>
      </c>
      <c r="Q1073" s="14">
        <f t="shared" ca="1" si="365"/>
        <v>1244.2294083500001</v>
      </c>
      <c r="R1073" s="21">
        <f t="shared" si="369"/>
        <v>0</v>
      </c>
      <c r="S1073" s="14">
        <f t="shared" si="366"/>
        <v>0</v>
      </c>
      <c r="T1073" s="4" t="str">
        <f t="shared" si="367"/>
        <v>J=</v>
      </c>
      <c r="U1073" s="33">
        <f t="shared" si="368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0"/>
        <v>46078</v>
      </c>
      <c r="B1074" s="124" t="str">
        <f t="shared" ca="1" si="354"/>
        <v>n.d</v>
      </c>
      <c r="C1074" s="7">
        <f t="shared" si="355"/>
        <v>3600180</v>
      </c>
      <c r="D1074" s="96">
        <f t="shared" si="372"/>
        <v>46077</v>
      </c>
      <c r="E1074" s="94">
        <f ca="1">IF(D1074&lt;$B$1,VLOOKUP(D1074,[1]DI!$A$4:$B$15000,2,FALSE),0)</f>
        <v>0</v>
      </c>
      <c r="F1074" s="14">
        <f t="shared" ca="1" si="356"/>
        <v>1</v>
      </c>
      <c r="G1074" s="14">
        <f ca="1">(TRUNC(PRODUCT($F$12:$F1073),16))</f>
        <v>1.4816560968263399</v>
      </c>
      <c r="H1074" s="14">
        <f t="shared" ca="1" si="357"/>
        <v>1.4816560968263399</v>
      </c>
      <c r="I1074" s="14">
        <f t="shared" ca="1" si="358"/>
        <v>1</v>
      </c>
      <c r="J1074" s="13">
        <f t="shared" si="371"/>
        <v>4.4499999999999998E-2</v>
      </c>
      <c r="K1074" s="33">
        <f t="shared" si="359"/>
        <v>46073</v>
      </c>
      <c r="L1074" s="2">
        <f t="shared" si="360"/>
        <v>3</v>
      </c>
      <c r="M1074" s="17">
        <f t="shared" si="361"/>
        <v>3</v>
      </c>
      <c r="N1074" s="12">
        <f t="shared" si="362"/>
        <v>1.0005184469999999</v>
      </c>
      <c r="O1074" s="12">
        <f t="shared" ca="1" si="363"/>
        <v>1.0005184469999999</v>
      </c>
      <c r="P1074" s="17">
        <f t="shared" si="364"/>
        <v>0</v>
      </c>
      <c r="Q1074" s="14">
        <f t="shared" ca="1" si="365"/>
        <v>1866.50252045</v>
      </c>
      <c r="R1074" s="21">
        <f t="shared" si="369"/>
        <v>0</v>
      </c>
      <c r="S1074" s="14">
        <f t="shared" si="366"/>
        <v>0</v>
      </c>
      <c r="T1074" s="4" t="str">
        <f t="shared" si="367"/>
        <v>J=</v>
      </c>
      <c r="U1074" s="33">
        <f t="shared" si="368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0"/>
        <v>46079</v>
      </c>
      <c r="B1075" s="124" t="str">
        <f t="shared" ca="1" si="354"/>
        <v>n.d</v>
      </c>
      <c r="C1075" s="7">
        <f t="shared" si="355"/>
        <v>3600180</v>
      </c>
      <c r="D1075" s="96">
        <f t="shared" si="372"/>
        <v>46078</v>
      </c>
      <c r="E1075" s="94">
        <f ca="1">IF(D1075&lt;$B$1,VLOOKUP(D1075,[1]DI!$A$4:$B$15000,2,FALSE),0)</f>
        <v>0</v>
      </c>
      <c r="F1075" s="14">
        <f t="shared" ca="1" si="356"/>
        <v>1</v>
      </c>
      <c r="G1075" s="14">
        <f ca="1">(TRUNC(PRODUCT($F$12:$F1074),16))</f>
        <v>1.4816560968263399</v>
      </c>
      <c r="H1075" s="14">
        <f t="shared" ca="1" si="357"/>
        <v>1.4816560968263399</v>
      </c>
      <c r="I1075" s="14">
        <f t="shared" ca="1" si="358"/>
        <v>1</v>
      </c>
      <c r="J1075" s="13">
        <f t="shared" si="371"/>
        <v>4.4499999999999998E-2</v>
      </c>
      <c r="K1075" s="33">
        <f t="shared" si="359"/>
        <v>46073</v>
      </c>
      <c r="L1075" s="2">
        <f t="shared" si="360"/>
        <v>4</v>
      </c>
      <c r="M1075" s="17">
        <f t="shared" si="361"/>
        <v>4</v>
      </c>
      <c r="N1075" s="12">
        <f t="shared" si="362"/>
        <v>1.0006913230000001</v>
      </c>
      <c r="O1075" s="12">
        <f t="shared" ca="1" si="363"/>
        <v>1.0006913230000001</v>
      </c>
      <c r="P1075" s="17">
        <f t="shared" si="364"/>
        <v>0</v>
      </c>
      <c r="Q1075" s="14">
        <f t="shared" ca="1" si="365"/>
        <v>2488.8872381400001</v>
      </c>
      <c r="R1075" s="21">
        <f t="shared" si="369"/>
        <v>0</v>
      </c>
      <c r="S1075" s="14">
        <f t="shared" si="366"/>
        <v>0</v>
      </c>
      <c r="T1075" s="4" t="str">
        <f t="shared" si="367"/>
        <v>J=</v>
      </c>
      <c r="U1075" s="33">
        <f t="shared" si="368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0"/>
        <v>46080</v>
      </c>
      <c r="B1076" s="124" t="str">
        <f t="shared" ca="1" si="354"/>
        <v>n.d</v>
      </c>
      <c r="C1076" s="7">
        <f t="shared" si="355"/>
        <v>3600180</v>
      </c>
      <c r="D1076" s="96">
        <f t="shared" si="372"/>
        <v>46079</v>
      </c>
      <c r="E1076" s="94">
        <f ca="1">IF(D1076&lt;$B$1,VLOOKUP(D1076,[1]DI!$A$4:$B$15000,2,FALSE),0)</f>
        <v>0</v>
      </c>
      <c r="F1076" s="14">
        <f t="shared" ca="1" si="356"/>
        <v>1</v>
      </c>
      <c r="G1076" s="14">
        <f ca="1">(TRUNC(PRODUCT($F$12:$F1075),16))</f>
        <v>1.4816560968263399</v>
      </c>
      <c r="H1076" s="14">
        <f t="shared" ca="1" si="357"/>
        <v>1.4816560968263399</v>
      </c>
      <c r="I1076" s="14">
        <f t="shared" ca="1" si="358"/>
        <v>1</v>
      </c>
      <c r="J1076" s="13">
        <f t="shared" si="371"/>
        <v>4.4499999999999998E-2</v>
      </c>
      <c r="K1076" s="33">
        <f t="shared" si="359"/>
        <v>46073</v>
      </c>
      <c r="L1076" s="2">
        <f t="shared" si="360"/>
        <v>5</v>
      </c>
      <c r="M1076" s="17">
        <f t="shared" si="361"/>
        <v>5</v>
      </c>
      <c r="N1076" s="12">
        <f t="shared" si="362"/>
        <v>1.000864228</v>
      </c>
      <c r="O1076" s="12">
        <f t="shared" ca="1" si="363"/>
        <v>1.000864228</v>
      </c>
      <c r="P1076" s="17">
        <f t="shared" si="364"/>
        <v>0</v>
      </c>
      <c r="Q1076" s="14">
        <f t="shared" ca="1" si="365"/>
        <v>3111.3763610300002</v>
      </c>
      <c r="R1076" s="21">
        <f t="shared" si="369"/>
        <v>0</v>
      </c>
      <c r="S1076" s="14">
        <f t="shared" si="366"/>
        <v>0</v>
      </c>
      <c r="T1076" s="4" t="str">
        <f t="shared" si="367"/>
        <v>J=</v>
      </c>
      <c r="U1076" s="33">
        <f t="shared" si="368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0"/>
        <v>46083</v>
      </c>
      <c r="B1077" s="124" t="str">
        <f t="shared" ca="1" si="354"/>
        <v>n.d</v>
      </c>
      <c r="C1077" s="7">
        <f t="shared" si="355"/>
        <v>3600180</v>
      </c>
      <c r="D1077" s="96">
        <f t="shared" si="372"/>
        <v>46080</v>
      </c>
      <c r="E1077" s="94">
        <f ca="1">IF(D1077&lt;$B$1,VLOOKUP(D1077,[1]DI!$A$4:$B$15000,2,FALSE),0)</f>
        <v>0</v>
      </c>
      <c r="F1077" s="14">
        <f t="shared" ca="1" si="356"/>
        <v>1</v>
      </c>
      <c r="G1077" s="14">
        <f ca="1">(TRUNC(PRODUCT($F$12:$F1076),16))</f>
        <v>1.4816560968263399</v>
      </c>
      <c r="H1077" s="14">
        <f t="shared" ca="1" si="357"/>
        <v>1.4816560968263399</v>
      </c>
      <c r="I1077" s="14">
        <f t="shared" ca="1" si="358"/>
        <v>1</v>
      </c>
      <c r="J1077" s="13">
        <f t="shared" si="371"/>
        <v>4.4499999999999998E-2</v>
      </c>
      <c r="K1077" s="33">
        <f t="shared" si="359"/>
        <v>46073</v>
      </c>
      <c r="L1077" s="2">
        <f t="shared" si="360"/>
        <v>6</v>
      </c>
      <c r="M1077" s="17">
        <f t="shared" si="361"/>
        <v>6</v>
      </c>
      <c r="N1077" s="12">
        <f t="shared" si="362"/>
        <v>1.001037164</v>
      </c>
      <c r="O1077" s="12">
        <f t="shared" ca="1" si="363"/>
        <v>1.001037164</v>
      </c>
      <c r="P1077" s="17">
        <f t="shared" si="364"/>
        <v>0</v>
      </c>
      <c r="Q1077" s="14">
        <f t="shared" ca="1" si="365"/>
        <v>3733.97708951</v>
      </c>
      <c r="R1077" s="21">
        <f t="shared" si="369"/>
        <v>0</v>
      </c>
      <c r="S1077" s="14">
        <f t="shared" si="366"/>
        <v>0</v>
      </c>
      <c r="T1077" s="4" t="str">
        <f t="shared" si="367"/>
        <v>J=</v>
      </c>
      <c r="U1077" s="33">
        <f t="shared" si="368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0"/>
        <v>46084</v>
      </c>
      <c r="B1078" s="124" t="str">
        <f t="shared" ca="1" si="354"/>
        <v>n.d</v>
      </c>
      <c r="C1078" s="7">
        <f t="shared" si="355"/>
        <v>3600180</v>
      </c>
      <c r="D1078" s="96">
        <f t="shared" si="372"/>
        <v>46083</v>
      </c>
      <c r="E1078" s="94">
        <f ca="1">IF(D1078&lt;$B$1,VLOOKUP(D1078,[1]DI!$A$4:$B$15000,2,FALSE),0)</f>
        <v>0</v>
      </c>
      <c r="F1078" s="14">
        <f t="shared" ca="1" si="356"/>
        <v>1</v>
      </c>
      <c r="G1078" s="14">
        <f ca="1">(TRUNC(PRODUCT($F$12:$F1077),16))</f>
        <v>1.4816560968263399</v>
      </c>
      <c r="H1078" s="14">
        <f t="shared" ca="1" si="357"/>
        <v>1.4816560968263399</v>
      </c>
      <c r="I1078" s="14">
        <f t="shared" ca="1" si="358"/>
        <v>1</v>
      </c>
      <c r="J1078" s="13">
        <f t="shared" si="371"/>
        <v>4.4499999999999998E-2</v>
      </c>
      <c r="K1078" s="33">
        <f t="shared" si="359"/>
        <v>46073</v>
      </c>
      <c r="L1078" s="2">
        <f t="shared" si="360"/>
        <v>7</v>
      </c>
      <c r="M1078" s="17">
        <f t="shared" si="361"/>
        <v>7</v>
      </c>
      <c r="N1078" s="12">
        <f t="shared" si="362"/>
        <v>1.0012101289999999</v>
      </c>
      <c r="O1078" s="12">
        <f t="shared" ca="1" si="363"/>
        <v>1.0012101289999999</v>
      </c>
      <c r="P1078" s="17">
        <f t="shared" si="364"/>
        <v>0</v>
      </c>
      <c r="Q1078" s="14">
        <f t="shared" ca="1" si="365"/>
        <v>4356.6822232100003</v>
      </c>
      <c r="R1078" s="21">
        <f t="shared" si="369"/>
        <v>0</v>
      </c>
      <c r="S1078" s="14">
        <f t="shared" si="366"/>
        <v>0</v>
      </c>
      <c r="T1078" s="4" t="str">
        <f t="shared" si="367"/>
        <v>J=</v>
      </c>
      <c r="U1078" s="33">
        <f t="shared" si="368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0"/>
        <v>46085</v>
      </c>
      <c r="B1079" s="124" t="str">
        <f t="shared" ca="1" si="354"/>
        <v>n.d</v>
      </c>
      <c r="C1079" s="7">
        <f t="shared" si="355"/>
        <v>3600180</v>
      </c>
      <c r="D1079" s="96">
        <f t="shared" si="372"/>
        <v>46084</v>
      </c>
      <c r="E1079" s="94">
        <f ca="1">IF(D1079&lt;$B$1,VLOOKUP(D1079,[1]DI!$A$4:$B$15000,2,FALSE),0)</f>
        <v>0</v>
      </c>
      <c r="F1079" s="14">
        <f t="shared" ca="1" si="356"/>
        <v>1</v>
      </c>
      <c r="G1079" s="14">
        <f ca="1">(TRUNC(PRODUCT($F$12:$F1078),16))</f>
        <v>1.4816560968263399</v>
      </c>
      <c r="H1079" s="14">
        <f t="shared" ca="1" si="357"/>
        <v>1.4816560968263399</v>
      </c>
      <c r="I1079" s="14">
        <f t="shared" ca="1" si="358"/>
        <v>1</v>
      </c>
      <c r="J1079" s="13">
        <f t="shared" si="371"/>
        <v>4.4499999999999998E-2</v>
      </c>
      <c r="K1079" s="33">
        <f t="shared" si="359"/>
        <v>46073</v>
      </c>
      <c r="L1079" s="2">
        <f t="shared" si="360"/>
        <v>8</v>
      </c>
      <c r="M1079" s="17">
        <f t="shared" si="361"/>
        <v>8</v>
      </c>
      <c r="N1079" s="12">
        <f t="shared" si="362"/>
        <v>1.001383124</v>
      </c>
      <c r="O1079" s="12">
        <f t="shared" ca="1" si="363"/>
        <v>1.001383124</v>
      </c>
      <c r="P1079" s="17">
        <f t="shared" si="364"/>
        <v>0</v>
      </c>
      <c r="Q1079" s="14">
        <f t="shared" ca="1" si="365"/>
        <v>4979.49536231</v>
      </c>
      <c r="R1079" s="21">
        <f t="shared" si="369"/>
        <v>0</v>
      </c>
      <c r="S1079" s="14">
        <f t="shared" si="366"/>
        <v>0</v>
      </c>
      <c r="T1079" s="4" t="str">
        <f t="shared" si="367"/>
        <v>J=</v>
      </c>
      <c r="U1079" s="33">
        <f t="shared" si="368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0"/>
        <v>46086</v>
      </c>
      <c r="B1080" s="124" t="str">
        <f t="shared" ca="1" si="354"/>
        <v>n.d</v>
      </c>
      <c r="C1080" s="7">
        <f t="shared" si="355"/>
        <v>3600180</v>
      </c>
      <c r="D1080" s="96">
        <f t="shared" si="372"/>
        <v>46085</v>
      </c>
      <c r="E1080" s="94">
        <f ca="1">IF(D1080&lt;$B$1,VLOOKUP(D1080,[1]DI!$A$4:$B$15000,2,FALSE),0)</f>
        <v>0</v>
      </c>
      <c r="F1080" s="14">
        <f t="shared" ca="1" si="356"/>
        <v>1</v>
      </c>
      <c r="G1080" s="14">
        <f ca="1">(TRUNC(PRODUCT($F$12:$F1079),16))</f>
        <v>1.4816560968263399</v>
      </c>
      <c r="H1080" s="14">
        <f t="shared" ca="1" si="357"/>
        <v>1.4816560968263399</v>
      </c>
      <c r="I1080" s="14">
        <f t="shared" ca="1" si="358"/>
        <v>1</v>
      </c>
      <c r="J1080" s="13">
        <f t="shared" si="371"/>
        <v>4.4499999999999998E-2</v>
      </c>
      <c r="K1080" s="33">
        <f t="shared" si="359"/>
        <v>46073</v>
      </c>
      <c r="L1080" s="2">
        <f t="shared" si="360"/>
        <v>9</v>
      </c>
      <c r="M1080" s="17">
        <f t="shared" si="361"/>
        <v>9</v>
      </c>
      <c r="N1080" s="12">
        <f t="shared" si="362"/>
        <v>1.001556149</v>
      </c>
      <c r="O1080" s="12">
        <f t="shared" ca="1" si="363"/>
        <v>1.001556149</v>
      </c>
      <c r="P1080" s="17">
        <f t="shared" si="364"/>
        <v>0</v>
      </c>
      <c r="Q1080" s="14">
        <f t="shared" ca="1" si="365"/>
        <v>5602.41650682</v>
      </c>
      <c r="R1080" s="21">
        <f t="shared" si="369"/>
        <v>0</v>
      </c>
      <c r="S1080" s="14">
        <f t="shared" si="366"/>
        <v>0</v>
      </c>
      <c r="T1080" s="4" t="str">
        <f t="shared" si="367"/>
        <v>J=</v>
      </c>
      <c r="U1080" s="33">
        <f t="shared" si="368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0"/>
        <v>46087</v>
      </c>
      <c r="B1081" s="124" t="str">
        <f t="shared" ca="1" si="354"/>
        <v>n.d</v>
      </c>
      <c r="C1081" s="7">
        <f t="shared" si="355"/>
        <v>3600180</v>
      </c>
      <c r="D1081" s="96">
        <f t="shared" si="372"/>
        <v>46086</v>
      </c>
      <c r="E1081" s="94">
        <f ca="1">IF(D1081&lt;$B$1,VLOOKUP(D1081,[1]DI!$A$4:$B$15000,2,FALSE),0)</f>
        <v>0</v>
      </c>
      <c r="F1081" s="14">
        <f t="shared" ca="1" si="356"/>
        <v>1</v>
      </c>
      <c r="G1081" s="14">
        <f ca="1">(TRUNC(PRODUCT($F$12:$F1080),16))</f>
        <v>1.4816560968263399</v>
      </c>
      <c r="H1081" s="14">
        <f t="shared" ca="1" si="357"/>
        <v>1.4816560968263399</v>
      </c>
      <c r="I1081" s="14">
        <f t="shared" ca="1" si="358"/>
        <v>1</v>
      </c>
      <c r="J1081" s="13">
        <f t="shared" si="371"/>
        <v>4.4499999999999998E-2</v>
      </c>
      <c r="K1081" s="33">
        <f t="shared" si="359"/>
        <v>46073</v>
      </c>
      <c r="L1081" s="2">
        <f t="shared" si="360"/>
        <v>10</v>
      </c>
      <c r="M1081" s="17">
        <f t="shared" si="361"/>
        <v>10</v>
      </c>
      <c r="N1081" s="12">
        <f t="shared" si="362"/>
        <v>1.0017292040000001</v>
      </c>
      <c r="O1081" s="12">
        <f t="shared" ca="1" si="363"/>
        <v>1.0017292040000001</v>
      </c>
      <c r="P1081" s="17">
        <f t="shared" si="364"/>
        <v>0</v>
      </c>
      <c r="Q1081" s="14">
        <f t="shared" ca="1" si="365"/>
        <v>6225.4456567200004</v>
      </c>
      <c r="R1081" s="21">
        <f t="shared" si="369"/>
        <v>0</v>
      </c>
      <c r="S1081" s="14">
        <f t="shared" si="366"/>
        <v>0</v>
      </c>
      <c r="T1081" s="4" t="str">
        <f t="shared" si="367"/>
        <v>J=</v>
      </c>
      <c r="U1081" s="33">
        <f t="shared" si="368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0"/>
        <v>46090</v>
      </c>
      <c r="B1082" s="124" t="str">
        <f t="shared" ca="1" si="354"/>
        <v>n.d</v>
      </c>
      <c r="C1082" s="7">
        <f t="shared" si="355"/>
        <v>3600180</v>
      </c>
      <c r="D1082" s="96">
        <f t="shared" si="372"/>
        <v>46087</v>
      </c>
      <c r="E1082" s="94">
        <f ca="1">IF(D1082&lt;$B$1,VLOOKUP(D1082,[1]DI!$A$4:$B$15000,2,FALSE),0)</f>
        <v>0</v>
      </c>
      <c r="F1082" s="14">
        <f t="shared" ca="1" si="356"/>
        <v>1</v>
      </c>
      <c r="G1082" s="14">
        <f ca="1">(TRUNC(PRODUCT($F$12:$F1081),16))</f>
        <v>1.4816560968263399</v>
      </c>
      <c r="H1082" s="14">
        <f t="shared" ca="1" si="357"/>
        <v>1.4816560968263399</v>
      </c>
      <c r="I1082" s="14">
        <f t="shared" ca="1" si="358"/>
        <v>1</v>
      </c>
      <c r="J1082" s="13">
        <f t="shared" si="371"/>
        <v>4.4499999999999998E-2</v>
      </c>
      <c r="K1082" s="33">
        <f t="shared" si="359"/>
        <v>46073</v>
      </c>
      <c r="L1082" s="2">
        <f t="shared" si="360"/>
        <v>11</v>
      </c>
      <c r="M1082" s="17">
        <f t="shared" si="361"/>
        <v>11</v>
      </c>
      <c r="N1082" s="12">
        <f t="shared" si="362"/>
        <v>1.0019022879999999</v>
      </c>
      <c r="O1082" s="12">
        <f t="shared" ca="1" si="363"/>
        <v>1.0019022879999999</v>
      </c>
      <c r="P1082" s="17">
        <f t="shared" si="364"/>
        <v>0</v>
      </c>
      <c r="Q1082" s="14">
        <f t="shared" ca="1" si="365"/>
        <v>6848.5792118299996</v>
      </c>
      <c r="R1082" s="21">
        <f t="shared" si="369"/>
        <v>0</v>
      </c>
      <c r="S1082" s="14">
        <f t="shared" si="366"/>
        <v>0</v>
      </c>
      <c r="T1082" s="4" t="str">
        <f t="shared" si="367"/>
        <v>J=</v>
      </c>
      <c r="U1082" s="33">
        <f t="shared" si="368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0"/>
        <v>46091</v>
      </c>
      <c r="B1083" s="124" t="str">
        <f t="shared" ca="1" si="354"/>
        <v>n.d</v>
      </c>
      <c r="C1083" s="7">
        <f t="shared" si="355"/>
        <v>3600180</v>
      </c>
      <c r="D1083" s="96">
        <f t="shared" si="372"/>
        <v>46090</v>
      </c>
      <c r="E1083" s="94">
        <f ca="1">IF(D1083&lt;$B$1,VLOOKUP(D1083,[1]DI!$A$4:$B$15000,2,FALSE),0)</f>
        <v>0</v>
      </c>
      <c r="F1083" s="14">
        <f t="shared" ca="1" si="356"/>
        <v>1</v>
      </c>
      <c r="G1083" s="14">
        <f ca="1">(TRUNC(PRODUCT($F$12:$F1082),16))</f>
        <v>1.4816560968263399</v>
      </c>
      <c r="H1083" s="14">
        <f t="shared" ca="1" si="357"/>
        <v>1.4816560968263399</v>
      </c>
      <c r="I1083" s="14">
        <f t="shared" ca="1" si="358"/>
        <v>1</v>
      </c>
      <c r="J1083" s="13">
        <f t="shared" si="371"/>
        <v>4.4499999999999998E-2</v>
      </c>
      <c r="K1083" s="33">
        <f t="shared" si="359"/>
        <v>46073</v>
      </c>
      <c r="L1083" s="2">
        <f t="shared" si="360"/>
        <v>12</v>
      </c>
      <c r="M1083" s="17">
        <f t="shared" si="361"/>
        <v>12</v>
      </c>
      <c r="N1083" s="12">
        <f t="shared" si="362"/>
        <v>1.0020754030000001</v>
      </c>
      <c r="O1083" s="12">
        <f t="shared" ca="1" si="363"/>
        <v>1.0020754030000001</v>
      </c>
      <c r="P1083" s="17">
        <f t="shared" si="364"/>
        <v>0</v>
      </c>
      <c r="Q1083" s="14">
        <f t="shared" ca="1" si="365"/>
        <v>7471.8243725399998</v>
      </c>
      <c r="R1083" s="21">
        <f t="shared" si="369"/>
        <v>0</v>
      </c>
      <c r="S1083" s="14">
        <f t="shared" si="366"/>
        <v>0</v>
      </c>
      <c r="T1083" s="4" t="str">
        <f t="shared" si="367"/>
        <v>J=</v>
      </c>
      <c r="U1083" s="33">
        <f t="shared" si="368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0"/>
        <v>46092</v>
      </c>
      <c r="B1084" s="124" t="str">
        <f t="shared" ca="1" si="354"/>
        <v>n.d</v>
      </c>
      <c r="C1084" s="7">
        <f t="shared" si="355"/>
        <v>3600180</v>
      </c>
      <c r="D1084" s="96">
        <f t="shared" si="372"/>
        <v>46091</v>
      </c>
      <c r="E1084" s="94">
        <f ca="1">IF(D1084&lt;$B$1,VLOOKUP(D1084,[1]DI!$A$4:$B$15000,2,FALSE),0)</f>
        <v>0</v>
      </c>
      <c r="F1084" s="14">
        <f t="shared" ca="1" si="356"/>
        <v>1</v>
      </c>
      <c r="G1084" s="14">
        <f ca="1">(TRUNC(PRODUCT($F$12:$F1083),16))</f>
        <v>1.4816560968263399</v>
      </c>
      <c r="H1084" s="14">
        <f t="shared" ca="1" si="357"/>
        <v>1.4816560968263399</v>
      </c>
      <c r="I1084" s="14">
        <f t="shared" ca="1" si="358"/>
        <v>1</v>
      </c>
      <c r="J1084" s="13">
        <f t="shared" si="371"/>
        <v>4.4499999999999998E-2</v>
      </c>
      <c r="K1084" s="33">
        <f t="shared" si="359"/>
        <v>46073</v>
      </c>
      <c r="L1084" s="2">
        <f t="shared" si="360"/>
        <v>13</v>
      </c>
      <c r="M1084" s="17">
        <f t="shared" si="361"/>
        <v>13</v>
      </c>
      <c r="N1084" s="12">
        <f t="shared" si="362"/>
        <v>1.0022485480000001</v>
      </c>
      <c r="O1084" s="12">
        <f t="shared" ca="1" si="363"/>
        <v>1.0022485480000001</v>
      </c>
      <c r="P1084" s="17">
        <f t="shared" si="364"/>
        <v>0</v>
      </c>
      <c r="Q1084" s="14">
        <f t="shared" ca="1" si="365"/>
        <v>8095.1775386400004</v>
      </c>
      <c r="R1084" s="21">
        <f t="shared" si="369"/>
        <v>0</v>
      </c>
      <c r="S1084" s="14">
        <f t="shared" si="366"/>
        <v>0</v>
      </c>
      <c r="T1084" s="4" t="str">
        <f t="shared" si="367"/>
        <v>J=</v>
      </c>
      <c r="U1084" s="33">
        <f t="shared" si="368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0"/>
        <v>46093</v>
      </c>
      <c r="B1085" s="124" t="str">
        <f t="shared" ca="1" si="354"/>
        <v>n.d</v>
      </c>
      <c r="C1085" s="7">
        <f t="shared" si="355"/>
        <v>3600180</v>
      </c>
      <c r="D1085" s="96">
        <f t="shared" si="372"/>
        <v>46092</v>
      </c>
      <c r="E1085" s="94">
        <f ca="1">IF(D1085&lt;$B$1,VLOOKUP(D1085,[1]DI!$A$4:$B$15000,2,FALSE),0)</f>
        <v>0</v>
      </c>
      <c r="F1085" s="14">
        <f t="shared" ca="1" si="356"/>
        <v>1</v>
      </c>
      <c r="G1085" s="14">
        <f ca="1">(TRUNC(PRODUCT($F$12:$F1084),16))</f>
        <v>1.4816560968263399</v>
      </c>
      <c r="H1085" s="14">
        <f t="shared" ca="1" si="357"/>
        <v>1.4816560968263399</v>
      </c>
      <c r="I1085" s="14">
        <f t="shared" ca="1" si="358"/>
        <v>1</v>
      </c>
      <c r="J1085" s="13">
        <f t="shared" si="371"/>
        <v>4.4499999999999998E-2</v>
      </c>
      <c r="K1085" s="33">
        <f t="shared" si="359"/>
        <v>46073</v>
      </c>
      <c r="L1085" s="2">
        <f t="shared" si="360"/>
        <v>14</v>
      </c>
      <c r="M1085" s="17">
        <f t="shared" si="361"/>
        <v>14</v>
      </c>
      <c r="N1085" s="12">
        <f t="shared" si="362"/>
        <v>1.002421722</v>
      </c>
      <c r="O1085" s="12">
        <f t="shared" ca="1" si="363"/>
        <v>1.002421722</v>
      </c>
      <c r="P1085" s="17">
        <f t="shared" si="364"/>
        <v>0</v>
      </c>
      <c r="Q1085" s="14">
        <f t="shared" ca="1" si="365"/>
        <v>8718.6351099599997</v>
      </c>
      <c r="R1085" s="21">
        <f t="shared" si="369"/>
        <v>0</v>
      </c>
      <c r="S1085" s="14">
        <f t="shared" si="366"/>
        <v>0</v>
      </c>
      <c r="T1085" s="4" t="str">
        <f t="shared" si="367"/>
        <v>J=</v>
      </c>
      <c r="U1085" s="33">
        <f t="shared" si="368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0"/>
        <v>46094</v>
      </c>
      <c r="B1086" s="124" t="str">
        <f t="shared" ref="B1086:B1149" ca="1" si="373">IF(A1086&lt;=TODAY(),C1086+Q1086,IF(AND(A1086&gt;TODAY(),A1086&lt;=$B$1),IF(VLOOKUP(TODAY(),$A$10:$E$5000,4,FALSE)=0,"n.d",C1086+Q1086),"n.d"))</f>
        <v>n.d</v>
      </c>
      <c r="C1086" s="7">
        <f t="shared" ref="C1086:C1149" si="374">(C1085-S1085)</f>
        <v>3600180</v>
      </c>
      <c r="D1086" s="96">
        <f t="shared" si="372"/>
        <v>46093</v>
      </c>
      <c r="E1086" s="94">
        <f ca="1">IF(D1086&lt;$B$1,VLOOKUP(D1086,[1]DI!$A$4:$B$15000,2,FALSE),0)</f>
        <v>0</v>
      </c>
      <c r="F1086" s="14">
        <f t="shared" ref="F1086:F1149" ca="1" si="375">ROUND(((1+E1086)^(1/252)),8)</f>
        <v>1</v>
      </c>
      <c r="G1086" s="14">
        <f ca="1">(TRUNC(PRODUCT($F$12:$F1085),16))</f>
        <v>1.4816560968263399</v>
      </c>
      <c r="H1086" s="14">
        <f t="shared" ref="H1086:H1149" ca="1" si="376">IF(P1085&gt;0,G1085,H1085)</f>
        <v>1.4816560968263399</v>
      </c>
      <c r="I1086" s="14">
        <f t="shared" ref="I1086:I1149" ca="1" si="377">ROUND(G1086/H1086,8)</f>
        <v>1</v>
      </c>
      <c r="J1086" s="13">
        <f t="shared" si="371"/>
        <v>4.4499999999999998E-2</v>
      </c>
      <c r="K1086" s="33">
        <f t="shared" ref="K1086:K1149" si="378">IF(P1085&gt;0,VLOOKUP(P1085,W$12:AG$150,2),K1085)</f>
        <v>46073</v>
      </c>
      <c r="L1086" s="2">
        <f t="shared" ref="L1086:L1149" si="379">IF(A1086&gt;K1086,IF(NETWORKDAYS(K1086,A1086,$W$160:$W$544)-1=0,1,NETWORKDAYS(K1086,A1086,$W$160:$W$544)-1),0)</f>
        <v>15</v>
      </c>
      <c r="M1086" s="17">
        <f t="shared" ref="M1086:M1149" si="380">IF(AND(L1086=1,L1085=1),1,IF(L1086&gt;0,IF(L1086=L1085,L1086+1,L1086),0))</f>
        <v>15</v>
      </c>
      <c r="N1086" s="12">
        <f t="shared" ref="N1086:N1149" si="381">ROUND((J1086+1)^(M1086/252),9)</f>
        <v>1.0025949270000001</v>
      </c>
      <c r="O1086" s="12">
        <f t="shared" ref="O1086:O1149" ca="1" si="382">ROUND(I1086*N1086,9)</f>
        <v>1.0025949270000001</v>
      </c>
      <c r="P1086" s="17">
        <f t="shared" ref="P1086:P1149" si="383">IF(VLOOKUP(A1086,X$12:AE$150,8)=VLOOKUP(A1085,X$12:AE$150,8),0,VLOOKUP(A1086,X$12:AE$150,8))</f>
        <v>0</v>
      </c>
      <c r="Q1086" s="14">
        <f t="shared" ref="Q1086:Q1149" ca="1" si="384">TRUNC(((O1086-1)*C1086),8)</f>
        <v>9342.2042868600001</v>
      </c>
      <c r="R1086" s="21">
        <f t="shared" si="369"/>
        <v>0</v>
      </c>
      <c r="S1086" s="14">
        <f t="shared" ref="S1086:S1149" si="385">IF(R1086&gt;0,TRUNC(R1086*C1086,8),0)</f>
        <v>0</v>
      </c>
      <c r="T1086" s="4" t="str">
        <f t="shared" ref="T1086:T1149" si="386">IF(P1085&gt;0,VLOOKUP(P1085,W$12:AG$150,10),T1085)</f>
        <v>J=</v>
      </c>
      <c r="U1086" s="33">
        <f t="shared" ref="U1086:U1149" si="387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0"/>
        <v>46097</v>
      </c>
      <c r="B1087" s="124" t="str">
        <f t="shared" ca="1" si="373"/>
        <v>n.d</v>
      </c>
      <c r="C1087" s="7">
        <f t="shared" si="374"/>
        <v>3600180</v>
      </c>
      <c r="D1087" s="96">
        <f t="shared" si="372"/>
        <v>46094</v>
      </c>
      <c r="E1087" s="94">
        <f ca="1">IF(D1087&lt;$B$1,VLOOKUP(D1087,[1]DI!$A$4:$B$15000,2,FALSE),0)</f>
        <v>0</v>
      </c>
      <c r="F1087" s="14">
        <f t="shared" ca="1" si="375"/>
        <v>1</v>
      </c>
      <c r="G1087" s="14">
        <f ca="1">(TRUNC(PRODUCT($F$12:$F1086),16))</f>
        <v>1.4816560968263399</v>
      </c>
      <c r="H1087" s="14">
        <f t="shared" ca="1" si="376"/>
        <v>1.4816560968263399</v>
      </c>
      <c r="I1087" s="14">
        <f t="shared" ca="1" si="377"/>
        <v>1</v>
      </c>
      <c r="J1087" s="13">
        <f t="shared" si="371"/>
        <v>4.4499999999999998E-2</v>
      </c>
      <c r="K1087" s="33">
        <f t="shared" si="378"/>
        <v>46073</v>
      </c>
      <c r="L1087" s="2">
        <f t="shared" si="379"/>
        <v>16</v>
      </c>
      <c r="M1087" s="17">
        <f t="shared" si="380"/>
        <v>16</v>
      </c>
      <c r="N1087" s="12">
        <f t="shared" si="381"/>
        <v>1.0027681610000001</v>
      </c>
      <c r="O1087" s="12">
        <f t="shared" ca="1" si="382"/>
        <v>1.0027681610000001</v>
      </c>
      <c r="P1087" s="17">
        <f t="shared" si="383"/>
        <v>0</v>
      </c>
      <c r="Q1087" s="14">
        <f t="shared" ca="1" si="384"/>
        <v>9965.8778689800001</v>
      </c>
      <c r="R1087" s="21">
        <f t="shared" si="369"/>
        <v>0</v>
      </c>
      <c r="S1087" s="14">
        <f t="shared" si="385"/>
        <v>0</v>
      </c>
      <c r="T1087" s="4" t="str">
        <f t="shared" si="386"/>
        <v>J=</v>
      </c>
      <c r="U1087" s="33">
        <f t="shared" si="387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0"/>
        <v>46098</v>
      </c>
      <c r="B1088" s="124" t="str">
        <f t="shared" ca="1" si="373"/>
        <v>n.d</v>
      </c>
      <c r="C1088" s="7">
        <f t="shared" si="374"/>
        <v>3600180</v>
      </c>
      <c r="D1088" s="96">
        <f t="shared" si="372"/>
        <v>46097</v>
      </c>
      <c r="E1088" s="94">
        <f ca="1">IF(D1088&lt;$B$1,VLOOKUP(D1088,[1]DI!$A$4:$B$15000,2,FALSE),0)</f>
        <v>0</v>
      </c>
      <c r="F1088" s="14">
        <f t="shared" ca="1" si="375"/>
        <v>1</v>
      </c>
      <c r="G1088" s="14">
        <f ca="1">(TRUNC(PRODUCT($F$12:$F1087),16))</f>
        <v>1.4816560968263399</v>
      </c>
      <c r="H1088" s="14">
        <f t="shared" ca="1" si="376"/>
        <v>1.4816560968263399</v>
      </c>
      <c r="I1088" s="14">
        <f t="shared" ca="1" si="377"/>
        <v>1</v>
      </c>
      <c r="J1088" s="13">
        <f t="shared" si="371"/>
        <v>4.4499999999999998E-2</v>
      </c>
      <c r="K1088" s="33">
        <f t="shared" si="378"/>
        <v>46073</v>
      </c>
      <c r="L1088" s="2">
        <f t="shared" si="379"/>
        <v>17</v>
      </c>
      <c r="M1088" s="17">
        <f t="shared" si="380"/>
        <v>17</v>
      </c>
      <c r="N1088" s="12">
        <f t="shared" si="381"/>
        <v>1.0029414249999999</v>
      </c>
      <c r="O1088" s="12">
        <f t="shared" ca="1" si="382"/>
        <v>1.0029414249999999</v>
      </c>
      <c r="P1088" s="17">
        <f t="shared" si="383"/>
        <v>0</v>
      </c>
      <c r="Q1088" s="14">
        <f t="shared" ca="1" si="384"/>
        <v>10589.659456490001</v>
      </c>
      <c r="R1088" s="21">
        <f t="shared" si="369"/>
        <v>0</v>
      </c>
      <c r="S1088" s="14">
        <f t="shared" si="385"/>
        <v>0</v>
      </c>
      <c r="T1088" s="4" t="str">
        <f t="shared" si="386"/>
        <v>J=</v>
      </c>
      <c r="U1088" s="33">
        <f t="shared" si="387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0"/>
        <v>46099</v>
      </c>
      <c r="B1089" s="124" t="str">
        <f t="shared" ca="1" si="373"/>
        <v>n.d</v>
      </c>
      <c r="C1089" s="7">
        <f t="shared" si="374"/>
        <v>3600180</v>
      </c>
      <c r="D1089" s="96">
        <f t="shared" si="372"/>
        <v>46098</v>
      </c>
      <c r="E1089" s="94">
        <f ca="1">IF(D1089&lt;$B$1,VLOOKUP(D1089,[1]DI!$A$4:$B$15000,2,FALSE),0)</f>
        <v>0</v>
      </c>
      <c r="F1089" s="14">
        <f t="shared" ca="1" si="375"/>
        <v>1</v>
      </c>
      <c r="G1089" s="14">
        <f ca="1">(TRUNC(PRODUCT($F$12:$F1088),16))</f>
        <v>1.4816560968263399</v>
      </c>
      <c r="H1089" s="14">
        <f t="shared" ca="1" si="376"/>
        <v>1.4816560968263399</v>
      </c>
      <c r="I1089" s="14">
        <f t="shared" ca="1" si="377"/>
        <v>1</v>
      </c>
      <c r="J1089" s="13">
        <f t="shared" si="371"/>
        <v>4.4499999999999998E-2</v>
      </c>
      <c r="K1089" s="33">
        <f t="shared" si="378"/>
        <v>46073</v>
      </c>
      <c r="L1089" s="2">
        <f t="shared" si="379"/>
        <v>18</v>
      </c>
      <c r="M1089" s="17">
        <f t="shared" si="380"/>
        <v>18</v>
      </c>
      <c r="N1089" s="12">
        <f t="shared" si="381"/>
        <v>1.003114719</v>
      </c>
      <c r="O1089" s="12">
        <f t="shared" ca="1" si="382"/>
        <v>1.003114719</v>
      </c>
      <c r="P1089" s="17">
        <f t="shared" si="383"/>
        <v>0</v>
      </c>
      <c r="Q1089" s="14">
        <f t="shared" ca="1" si="384"/>
        <v>11213.54904942</v>
      </c>
      <c r="R1089" s="21">
        <f t="shared" si="369"/>
        <v>0</v>
      </c>
      <c r="S1089" s="14">
        <f t="shared" si="385"/>
        <v>0</v>
      </c>
      <c r="T1089" s="4" t="str">
        <f t="shared" si="386"/>
        <v>J=</v>
      </c>
      <c r="U1089" s="33">
        <f t="shared" si="387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0"/>
        <v>46100</v>
      </c>
      <c r="B1090" s="124" t="str">
        <f t="shared" ca="1" si="373"/>
        <v>n.d</v>
      </c>
      <c r="C1090" s="7">
        <f t="shared" si="374"/>
        <v>3600180</v>
      </c>
      <c r="D1090" s="96">
        <f t="shared" si="372"/>
        <v>46099</v>
      </c>
      <c r="E1090" s="94">
        <f ca="1">IF(D1090&lt;$B$1,VLOOKUP(D1090,[1]DI!$A$4:$B$15000,2,FALSE),0)</f>
        <v>0</v>
      </c>
      <c r="F1090" s="14">
        <f t="shared" ca="1" si="375"/>
        <v>1</v>
      </c>
      <c r="G1090" s="14">
        <f ca="1">(TRUNC(PRODUCT($F$12:$F1089),16))</f>
        <v>1.4816560968263399</v>
      </c>
      <c r="H1090" s="14">
        <f t="shared" ca="1" si="376"/>
        <v>1.4816560968263399</v>
      </c>
      <c r="I1090" s="14">
        <f t="shared" ca="1" si="377"/>
        <v>1</v>
      </c>
      <c r="J1090" s="13">
        <f t="shared" si="371"/>
        <v>4.4499999999999998E-2</v>
      </c>
      <c r="K1090" s="33">
        <f t="shared" si="378"/>
        <v>46073</v>
      </c>
      <c r="L1090" s="2">
        <f t="shared" si="379"/>
        <v>19</v>
      </c>
      <c r="M1090" s="17">
        <f t="shared" si="380"/>
        <v>19</v>
      </c>
      <c r="N1090" s="12">
        <f t="shared" si="381"/>
        <v>1.003288044</v>
      </c>
      <c r="O1090" s="12">
        <f t="shared" ca="1" si="382"/>
        <v>1.003288044</v>
      </c>
      <c r="P1090" s="17">
        <f t="shared" si="383"/>
        <v>0</v>
      </c>
      <c r="Q1090" s="14">
        <f t="shared" ca="1" si="384"/>
        <v>11837.55024792</v>
      </c>
      <c r="R1090" s="21">
        <f t="shared" si="369"/>
        <v>0</v>
      </c>
      <c r="S1090" s="14">
        <f t="shared" si="385"/>
        <v>0</v>
      </c>
      <c r="T1090" s="4" t="str">
        <f t="shared" si="386"/>
        <v>J=</v>
      </c>
      <c r="U1090" s="33">
        <f t="shared" si="387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0"/>
        <v>46101</v>
      </c>
      <c r="B1091" s="124" t="str">
        <f t="shared" ca="1" si="373"/>
        <v>n.d</v>
      </c>
      <c r="C1091" s="7">
        <f t="shared" si="374"/>
        <v>3600180</v>
      </c>
      <c r="D1091" s="96">
        <f t="shared" si="372"/>
        <v>46100</v>
      </c>
      <c r="E1091" s="94">
        <f ca="1">IF(D1091&lt;$B$1,VLOOKUP(D1091,[1]DI!$A$4:$B$15000,2,FALSE),0)</f>
        <v>0</v>
      </c>
      <c r="F1091" s="14">
        <f t="shared" ca="1" si="375"/>
        <v>1</v>
      </c>
      <c r="G1091" s="14">
        <f ca="1">(TRUNC(PRODUCT($F$12:$F1090),16))</f>
        <v>1.4816560968263399</v>
      </c>
      <c r="H1091" s="14">
        <f t="shared" ca="1" si="376"/>
        <v>1.4816560968263399</v>
      </c>
      <c r="I1091" s="14">
        <f t="shared" ca="1" si="377"/>
        <v>1</v>
      </c>
      <c r="J1091" s="13">
        <f t="shared" si="371"/>
        <v>4.4499999999999998E-2</v>
      </c>
      <c r="K1091" s="33">
        <f t="shared" si="378"/>
        <v>46073</v>
      </c>
      <c r="L1091" s="2">
        <f t="shared" si="379"/>
        <v>20</v>
      </c>
      <c r="M1091" s="17">
        <f t="shared" si="380"/>
        <v>20</v>
      </c>
      <c r="N1091" s="12">
        <f t="shared" si="381"/>
        <v>1.003461398</v>
      </c>
      <c r="O1091" s="12">
        <f t="shared" ca="1" si="382"/>
        <v>1.003461398</v>
      </c>
      <c r="P1091" s="17">
        <f t="shared" si="383"/>
        <v>52</v>
      </c>
      <c r="Q1091" s="14">
        <f t="shared" ca="1" si="384"/>
        <v>12461.65585164</v>
      </c>
      <c r="R1091" s="21">
        <f t="shared" si="369"/>
        <v>0</v>
      </c>
      <c r="S1091" s="14">
        <f t="shared" si="385"/>
        <v>0</v>
      </c>
      <c r="T1091" s="4" t="str">
        <f t="shared" si="386"/>
        <v>J=</v>
      </c>
      <c r="U1091" s="33">
        <f t="shared" si="387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0"/>
        <v>46104</v>
      </c>
      <c r="B1092" s="124" t="str">
        <f t="shared" ca="1" si="373"/>
        <v>n.d</v>
      </c>
      <c r="C1092" s="7">
        <f t="shared" si="374"/>
        <v>3600180</v>
      </c>
      <c r="D1092" s="96">
        <f t="shared" si="372"/>
        <v>46101</v>
      </c>
      <c r="E1092" s="94">
        <f ca="1">IF(D1092&lt;$B$1,VLOOKUP(D1092,[1]DI!$A$4:$B$15000,2,FALSE),0)</f>
        <v>0</v>
      </c>
      <c r="F1092" s="14">
        <f t="shared" ca="1" si="375"/>
        <v>1</v>
      </c>
      <c r="G1092" s="14">
        <f ca="1">(TRUNC(PRODUCT($F$12:$F1091),16))</f>
        <v>1.4816560968263399</v>
      </c>
      <c r="H1092" s="14">
        <f t="shared" ca="1" si="376"/>
        <v>1.4816560968263399</v>
      </c>
      <c r="I1092" s="14">
        <f t="shared" ca="1" si="377"/>
        <v>1</v>
      </c>
      <c r="J1092" s="13">
        <f t="shared" si="371"/>
        <v>4.4499999999999998E-2</v>
      </c>
      <c r="K1092" s="33">
        <f t="shared" si="378"/>
        <v>46101</v>
      </c>
      <c r="L1092" s="2">
        <f t="shared" si="379"/>
        <v>1</v>
      </c>
      <c r="M1092" s="17">
        <f t="shared" si="380"/>
        <v>1</v>
      </c>
      <c r="N1092" s="12">
        <f t="shared" si="381"/>
        <v>1.000172786</v>
      </c>
      <c r="O1092" s="12">
        <f t="shared" ca="1" si="382"/>
        <v>1.000172786</v>
      </c>
      <c r="P1092" s="17">
        <f t="shared" si="383"/>
        <v>0</v>
      </c>
      <c r="Q1092" s="14">
        <f t="shared" ca="1" si="384"/>
        <v>622.06070148000003</v>
      </c>
      <c r="R1092" s="21">
        <f t="shared" si="369"/>
        <v>0</v>
      </c>
      <c r="S1092" s="14">
        <f t="shared" si="385"/>
        <v>0</v>
      </c>
      <c r="T1092" s="4" t="str">
        <f t="shared" si="386"/>
        <v>J=</v>
      </c>
      <c r="U1092" s="33">
        <f t="shared" si="387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0"/>
        <v>46105</v>
      </c>
      <c r="B1093" s="124" t="str">
        <f t="shared" ca="1" si="373"/>
        <v>n.d</v>
      </c>
      <c r="C1093" s="7">
        <f t="shared" si="374"/>
        <v>3600180</v>
      </c>
      <c r="D1093" s="96">
        <f t="shared" si="372"/>
        <v>46104</v>
      </c>
      <c r="E1093" s="94">
        <f ca="1">IF(D1093&lt;$B$1,VLOOKUP(D1093,[1]DI!$A$4:$B$15000,2,FALSE),0)</f>
        <v>0</v>
      </c>
      <c r="F1093" s="14">
        <f t="shared" ca="1" si="375"/>
        <v>1</v>
      </c>
      <c r="G1093" s="14">
        <f ca="1">(TRUNC(PRODUCT($F$12:$F1092),16))</f>
        <v>1.4816560968263399</v>
      </c>
      <c r="H1093" s="14">
        <f t="shared" ca="1" si="376"/>
        <v>1.4816560968263399</v>
      </c>
      <c r="I1093" s="14">
        <f t="shared" ca="1" si="377"/>
        <v>1</v>
      </c>
      <c r="J1093" s="13">
        <f t="shared" si="371"/>
        <v>4.4499999999999998E-2</v>
      </c>
      <c r="K1093" s="33">
        <f t="shared" si="378"/>
        <v>46101</v>
      </c>
      <c r="L1093" s="2">
        <f t="shared" si="379"/>
        <v>2</v>
      </c>
      <c r="M1093" s="17">
        <f t="shared" si="380"/>
        <v>2</v>
      </c>
      <c r="N1093" s="12">
        <f t="shared" si="381"/>
        <v>1.0003456019999999</v>
      </c>
      <c r="O1093" s="12">
        <f t="shared" ca="1" si="382"/>
        <v>1.0003456019999999</v>
      </c>
      <c r="P1093" s="17">
        <f t="shared" si="383"/>
        <v>0</v>
      </c>
      <c r="Q1093" s="14">
        <f t="shared" ca="1" si="384"/>
        <v>1244.2294083500001</v>
      </c>
      <c r="R1093" s="21">
        <f t="shared" si="369"/>
        <v>0</v>
      </c>
      <c r="S1093" s="14">
        <f t="shared" si="385"/>
        <v>0</v>
      </c>
      <c r="T1093" s="4" t="str">
        <f t="shared" si="386"/>
        <v>J=</v>
      </c>
      <c r="U1093" s="33">
        <f t="shared" si="387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0"/>
        <v>46106</v>
      </c>
      <c r="B1094" s="124" t="str">
        <f t="shared" ca="1" si="373"/>
        <v>n.d</v>
      </c>
      <c r="C1094" s="7">
        <f t="shared" si="374"/>
        <v>3600180</v>
      </c>
      <c r="D1094" s="96">
        <f t="shared" si="372"/>
        <v>46105</v>
      </c>
      <c r="E1094" s="94">
        <f ca="1">IF(D1094&lt;$B$1,VLOOKUP(D1094,[1]DI!$A$4:$B$15000,2,FALSE),0)</f>
        <v>0</v>
      </c>
      <c r="F1094" s="14">
        <f t="shared" ca="1" si="375"/>
        <v>1</v>
      </c>
      <c r="G1094" s="14">
        <f ca="1">(TRUNC(PRODUCT($F$12:$F1093),16))</f>
        <v>1.4816560968263399</v>
      </c>
      <c r="H1094" s="14">
        <f t="shared" ca="1" si="376"/>
        <v>1.4816560968263399</v>
      </c>
      <c r="I1094" s="14">
        <f t="shared" ca="1" si="377"/>
        <v>1</v>
      </c>
      <c r="J1094" s="13">
        <f t="shared" si="371"/>
        <v>4.4499999999999998E-2</v>
      </c>
      <c r="K1094" s="33">
        <f t="shared" si="378"/>
        <v>46101</v>
      </c>
      <c r="L1094" s="2">
        <f t="shared" si="379"/>
        <v>3</v>
      </c>
      <c r="M1094" s="17">
        <f t="shared" si="380"/>
        <v>3</v>
      </c>
      <c r="N1094" s="12">
        <f t="shared" si="381"/>
        <v>1.0005184469999999</v>
      </c>
      <c r="O1094" s="12">
        <f t="shared" ca="1" si="382"/>
        <v>1.0005184469999999</v>
      </c>
      <c r="P1094" s="17">
        <f t="shared" si="383"/>
        <v>0</v>
      </c>
      <c r="Q1094" s="14">
        <f t="shared" ca="1" si="384"/>
        <v>1866.50252045</v>
      </c>
      <c r="R1094" s="21">
        <f t="shared" si="369"/>
        <v>0</v>
      </c>
      <c r="S1094" s="14">
        <f t="shared" si="385"/>
        <v>0</v>
      </c>
      <c r="T1094" s="4" t="str">
        <f t="shared" si="386"/>
        <v>J=</v>
      </c>
      <c r="U1094" s="33">
        <f t="shared" si="387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0"/>
        <v>46107</v>
      </c>
      <c r="B1095" s="124" t="str">
        <f t="shared" ca="1" si="373"/>
        <v>n.d</v>
      </c>
      <c r="C1095" s="7">
        <f t="shared" si="374"/>
        <v>3600180</v>
      </c>
      <c r="D1095" s="96">
        <f t="shared" si="372"/>
        <v>46106</v>
      </c>
      <c r="E1095" s="94">
        <f ca="1">IF(D1095&lt;$B$1,VLOOKUP(D1095,[1]DI!$A$4:$B$15000,2,FALSE),0)</f>
        <v>0</v>
      </c>
      <c r="F1095" s="14">
        <f t="shared" ca="1" si="375"/>
        <v>1</v>
      </c>
      <c r="G1095" s="14">
        <f ca="1">(TRUNC(PRODUCT($F$12:$F1094),16))</f>
        <v>1.4816560968263399</v>
      </c>
      <c r="H1095" s="14">
        <f t="shared" ca="1" si="376"/>
        <v>1.4816560968263399</v>
      </c>
      <c r="I1095" s="14">
        <f t="shared" ca="1" si="377"/>
        <v>1</v>
      </c>
      <c r="J1095" s="13">
        <f t="shared" si="371"/>
        <v>4.4499999999999998E-2</v>
      </c>
      <c r="K1095" s="33">
        <f t="shared" si="378"/>
        <v>46101</v>
      </c>
      <c r="L1095" s="2">
        <f t="shared" si="379"/>
        <v>4</v>
      </c>
      <c r="M1095" s="17">
        <f t="shared" si="380"/>
        <v>4</v>
      </c>
      <c r="N1095" s="12">
        <f t="shared" si="381"/>
        <v>1.0006913230000001</v>
      </c>
      <c r="O1095" s="12">
        <f t="shared" ca="1" si="382"/>
        <v>1.0006913230000001</v>
      </c>
      <c r="P1095" s="17">
        <f t="shared" si="383"/>
        <v>0</v>
      </c>
      <c r="Q1095" s="14">
        <f t="shared" ca="1" si="384"/>
        <v>2488.8872381400001</v>
      </c>
      <c r="R1095" s="21">
        <f t="shared" si="369"/>
        <v>0</v>
      </c>
      <c r="S1095" s="14">
        <f t="shared" si="385"/>
        <v>0</v>
      </c>
      <c r="T1095" s="4" t="str">
        <f t="shared" si="386"/>
        <v>J=</v>
      </c>
      <c r="U1095" s="33">
        <f t="shared" si="387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0"/>
        <v>46108</v>
      </c>
      <c r="B1096" s="124" t="str">
        <f t="shared" ca="1" si="373"/>
        <v>n.d</v>
      </c>
      <c r="C1096" s="7">
        <f t="shared" si="374"/>
        <v>3600180</v>
      </c>
      <c r="D1096" s="96">
        <f t="shared" si="372"/>
        <v>46107</v>
      </c>
      <c r="E1096" s="94">
        <f ca="1">IF(D1096&lt;$B$1,VLOOKUP(D1096,[1]DI!$A$4:$B$15000,2,FALSE),0)</f>
        <v>0</v>
      </c>
      <c r="F1096" s="14">
        <f t="shared" ca="1" si="375"/>
        <v>1</v>
      </c>
      <c r="G1096" s="14">
        <f ca="1">(TRUNC(PRODUCT($F$12:$F1095),16))</f>
        <v>1.4816560968263399</v>
      </c>
      <c r="H1096" s="14">
        <f t="shared" ca="1" si="376"/>
        <v>1.4816560968263399</v>
      </c>
      <c r="I1096" s="14">
        <f t="shared" ca="1" si="377"/>
        <v>1</v>
      </c>
      <c r="J1096" s="13">
        <f t="shared" si="371"/>
        <v>4.4499999999999998E-2</v>
      </c>
      <c r="K1096" s="33">
        <f t="shared" si="378"/>
        <v>46101</v>
      </c>
      <c r="L1096" s="2">
        <f t="shared" si="379"/>
        <v>5</v>
      </c>
      <c r="M1096" s="17">
        <f t="shared" si="380"/>
        <v>5</v>
      </c>
      <c r="N1096" s="12">
        <f t="shared" si="381"/>
        <v>1.000864228</v>
      </c>
      <c r="O1096" s="12">
        <f t="shared" ca="1" si="382"/>
        <v>1.000864228</v>
      </c>
      <c r="P1096" s="17">
        <f t="shared" si="383"/>
        <v>0</v>
      </c>
      <c r="Q1096" s="14">
        <f t="shared" ca="1" si="384"/>
        <v>3111.3763610300002</v>
      </c>
      <c r="R1096" s="21">
        <f t="shared" si="369"/>
        <v>0</v>
      </c>
      <c r="S1096" s="14">
        <f t="shared" si="385"/>
        <v>0</v>
      </c>
      <c r="T1096" s="4" t="str">
        <f t="shared" si="386"/>
        <v>J=</v>
      </c>
      <c r="U1096" s="33">
        <f t="shared" si="387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0"/>
        <v>46111</v>
      </c>
      <c r="B1097" s="124" t="str">
        <f t="shared" ca="1" si="373"/>
        <v>n.d</v>
      </c>
      <c r="C1097" s="7">
        <f t="shared" si="374"/>
        <v>3600180</v>
      </c>
      <c r="D1097" s="96">
        <f t="shared" si="372"/>
        <v>46108</v>
      </c>
      <c r="E1097" s="94">
        <f ca="1">IF(D1097&lt;$B$1,VLOOKUP(D1097,[1]DI!$A$4:$B$15000,2,FALSE),0)</f>
        <v>0</v>
      </c>
      <c r="F1097" s="14">
        <f t="shared" ca="1" si="375"/>
        <v>1</v>
      </c>
      <c r="G1097" s="14">
        <f ca="1">(TRUNC(PRODUCT($F$12:$F1096),16))</f>
        <v>1.4816560968263399</v>
      </c>
      <c r="H1097" s="14">
        <f t="shared" ca="1" si="376"/>
        <v>1.4816560968263399</v>
      </c>
      <c r="I1097" s="14">
        <f t="shared" ca="1" si="377"/>
        <v>1</v>
      </c>
      <c r="J1097" s="13">
        <f t="shared" si="371"/>
        <v>4.4499999999999998E-2</v>
      </c>
      <c r="K1097" s="33">
        <f t="shared" si="378"/>
        <v>46101</v>
      </c>
      <c r="L1097" s="2">
        <f t="shared" si="379"/>
        <v>6</v>
      </c>
      <c r="M1097" s="17">
        <f t="shared" si="380"/>
        <v>6</v>
      </c>
      <c r="N1097" s="12">
        <f t="shared" si="381"/>
        <v>1.001037164</v>
      </c>
      <c r="O1097" s="12">
        <f t="shared" ca="1" si="382"/>
        <v>1.001037164</v>
      </c>
      <c r="P1097" s="17">
        <f t="shared" si="383"/>
        <v>0</v>
      </c>
      <c r="Q1097" s="14">
        <f t="shared" ca="1" si="384"/>
        <v>3733.97708951</v>
      </c>
      <c r="R1097" s="21">
        <f t="shared" si="369"/>
        <v>0</v>
      </c>
      <c r="S1097" s="14">
        <f t="shared" si="385"/>
        <v>0</v>
      </c>
      <c r="T1097" s="4" t="str">
        <f t="shared" si="386"/>
        <v>J=</v>
      </c>
      <c r="U1097" s="33">
        <f t="shared" si="387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0"/>
        <v>46112</v>
      </c>
      <c r="B1098" s="124" t="str">
        <f t="shared" ca="1" si="373"/>
        <v>n.d</v>
      </c>
      <c r="C1098" s="7">
        <f t="shared" si="374"/>
        <v>3600180</v>
      </c>
      <c r="D1098" s="96">
        <f t="shared" si="372"/>
        <v>46111</v>
      </c>
      <c r="E1098" s="94">
        <f ca="1">IF(D1098&lt;$B$1,VLOOKUP(D1098,[1]DI!$A$4:$B$15000,2,FALSE),0)</f>
        <v>0</v>
      </c>
      <c r="F1098" s="14">
        <f t="shared" ca="1" si="375"/>
        <v>1</v>
      </c>
      <c r="G1098" s="14">
        <f ca="1">(TRUNC(PRODUCT($F$12:$F1097),16))</f>
        <v>1.4816560968263399</v>
      </c>
      <c r="H1098" s="14">
        <f t="shared" ca="1" si="376"/>
        <v>1.4816560968263399</v>
      </c>
      <c r="I1098" s="14">
        <f t="shared" ca="1" si="377"/>
        <v>1</v>
      </c>
      <c r="J1098" s="13">
        <f t="shared" si="371"/>
        <v>4.4499999999999998E-2</v>
      </c>
      <c r="K1098" s="33">
        <f t="shared" si="378"/>
        <v>46101</v>
      </c>
      <c r="L1098" s="2">
        <f t="shared" si="379"/>
        <v>7</v>
      </c>
      <c r="M1098" s="17">
        <f t="shared" si="380"/>
        <v>7</v>
      </c>
      <c r="N1098" s="12">
        <f t="shared" si="381"/>
        <v>1.0012101289999999</v>
      </c>
      <c r="O1098" s="12">
        <f t="shared" ca="1" si="382"/>
        <v>1.0012101289999999</v>
      </c>
      <c r="P1098" s="17">
        <f t="shared" si="383"/>
        <v>0</v>
      </c>
      <c r="Q1098" s="14">
        <f t="shared" ca="1" si="384"/>
        <v>4356.6822232100003</v>
      </c>
      <c r="R1098" s="21">
        <f t="shared" si="369"/>
        <v>0</v>
      </c>
      <c r="S1098" s="14">
        <f t="shared" si="385"/>
        <v>0</v>
      </c>
      <c r="T1098" s="4" t="str">
        <f t="shared" si="386"/>
        <v>J=</v>
      </c>
      <c r="U1098" s="33">
        <f t="shared" si="387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0"/>
        <v>46113</v>
      </c>
      <c r="B1099" s="124" t="str">
        <f t="shared" ca="1" si="373"/>
        <v>n.d</v>
      </c>
      <c r="C1099" s="7">
        <f t="shared" si="374"/>
        <v>3600180</v>
      </c>
      <c r="D1099" s="96">
        <f t="shared" si="372"/>
        <v>46112</v>
      </c>
      <c r="E1099" s="94">
        <f ca="1">IF(D1099&lt;$B$1,VLOOKUP(D1099,[1]DI!$A$4:$B$15000,2,FALSE),0)</f>
        <v>0</v>
      </c>
      <c r="F1099" s="14">
        <f t="shared" ca="1" si="375"/>
        <v>1</v>
      </c>
      <c r="G1099" s="14">
        <f ca="1">(TRUNC(PRODUCT($F$12:$F1098),16))</f>
        <v>1.4816560968263399</v>
      </c>
      <c r="H1099" s="14">
        <f t="shared" ca="1" si="376"/>
        <v>1.4816560968263399</v>
      </c>
      <c r="I1099" s="14">
        <f t="shared" ca="1" si="377"/>
        <v>1</v>
      </c>
      <c r="J1099" s="13">
        <f t="shared" si="371"/>
        <v>4.4499999999999998E-2</v>
      </c>
      <c r="K1099" s="33">
        <f t="shared" si="378"/>
        <v>46101</v>
      </c>
      <c r="L1099" s="2">
        <f t="shared" si="379"/>
        <v>8</v>
      </c>
      <c r="M1099" s="17">
        <f t="shared" si="380"/>
        <v>8</v>
      </c>
      <c r="N1099" s="12">
        <f t="shared" si="381"/>
        <v>1.001383124</v>
      </c>
      <c r="O1099" s="12">
        <f t="shared" ca="1" si="382"/>
        <v>1.001383124</v>
      </c>
      <c r="P1099" s="17">
        <f t="shared" si="383"/>
        <v>0</v>
      </c>
      <c r="Q1099" s="14">
        <f t="shared" ca="1" si="384"/>
        <v>4979.49536231</v>
      </c>
      <c r="R1099" s="21">
        <f t="shared" si="369"/>
        <v>0</v>
      </c>
      <c r="S1099" s="14">
        <f t="shared" si="385"/>
        <v>0</v>
      </c>
      <c r="T1099" s="4" t="str">
        <f t="shared" si="386"/>
        <v>J=</v>
      </c>
      <c r="U1099" s="33">
        <f t="shared" si="387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0"/>
        <v>46114</v>
      </c>
      <c r="B1100" s="124" t="str">
        <f t="shared" ca="1" si="373"/>
        <v>n.d</v>
      </c>
      <c r="C1100" s="7">
        <f t="shared" si="374"/>
        <v>3600180</v>
      </c>
      <c r="D1100" s="96">
        <f t="shared" si="372"/>
        <v>46113</v>
      </c>
      <c r="E1100" s="94">
        <f ca="1">IF(D1100&lt;$B$1,VLOOKUP(D1100,[1]DI!$A$4:$B$15000,2,FALSE),0)</f>
        <v>0</v>
      </c>
      <c r="F1100" s="14">
        <f t="shared" ca="1" si="375"/>
        <v>1</v>
      </c>
      <c r="G1100" s="14">
        <f ca="1">(TRUNC(PRODUCT($F$12:$F1099),16))</f>
        <v>1.4816560968263399</v>
      </c>
      <c r="H1100" s="14">
        <f t="shared" ca="1" si="376"/>
        <v>1.4816560968263399</v>
      </c>
      <c r="I1100" s="14">
        <f t="shared" ca="1" si="377"/>
        <v>1</v>
      </c>
      <c r="J1100" s="13">
        <f t="shared" si="371"/>
        <v>4.4499999999999998E-2</v>
      </c>
      <c r="K1100" s="33">
        <f t="shared" si="378"/>
        <v>46101</v>
      </c>
      <c r="L1100" s="2">
        <f t="shared" si="379"/>
        <v>9</v>
      </c>
      <c r="M1100" s="17">
        <f t="shared" si="380"/>
        <v>9</v>
      </c>
      <c r="N1100" s="12">
        <f t="shared" si="381"/>
        <v>1.001556149</v>
      </c>
      <c r="O1100" s="12">
        <f t="shared" ca="1" si="382"/>
        <v>1.001556149</v>
      </c>
      <c r="P1100" s="17">
        <f t="shared" si="383"/>
        <v>0</v>
      </c>
      <c r="Q1100" s="14">
        <f t="shared" ca="1" si="384"/>
        <v>5602.41650682</v>
      </c>
      <c r="R1100" s="21">
        <f t="shared" ref="R1100:R1163" si="388">IF($P1100&gt;0,VLOOKUP($P1100,$W$12:$AC$150,7),0)</f>
        <v>0</v>
      </c>
      <c r="S1100" s="14">
        <f t="shared" si="385"/>
        <v>0</v>
      </c>
      <c r="T1100" s="4" t="str">
        <f t="shared" si="386"/>
        <v>J=</v>
      </c>
      <c r="U1100" s="33">
        <f t="shared" si="387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89">WORKDAY($A1100,1,$W$166:$W$544)</f>
        <v>46118</v>
      </c>
      <c r="B1101" s="124" t="str">
        <f t="shared" ca="1" si="373"/>
        <v>n.d</v>
      </c>
      <c r="C1101" s="7">
        <f t="shared" si="374"/>
        <v>3600180</v>
      </c>
      <c r="D1101" s="96">
        <f t="shared" si="372"/>
        <v>46114</v>
      </c>
      <c r="E1101" s="94">
        <f ca="1">IF(D1101&lt;$B$1,VLOOKUP(D1101,[1]DI!$A$4:$B$15000,2,FALSE),0)</f>
        <v>0</v>
      </c>
      <c r="F1101" s="14">
        <f t="shared" ca="1" si="375"/>
        <v>1</v>
      </c>
      <c r="G1101" s="14">
        <f ca="1">(TRUNC(PRODUCT($F$12:$F1100),16))</f>
        <v>1.4816560968263399</v>
      </c>
      <c r="H1101" s="14">
        <f t="shared" ca="1" si="376"/>
        <v>1.4816560968263399</v>
      </c>
      <c r="I1101" s="14">
        <f t="shared" ca="1" si="377"/>
        <v>1</v>
      </c>
      <c r="J1101" s="13">
        <f t="shared" ref="J1101:J1164" si="390">J1100</f>
        <v>4.4499999999999998E-2</v>
      </c>
      <c r="K1101" s="33">
        <f t="shared" si="378"/>
        <v>46101</v>
      </c>
      <c r="L1101" s="2">
        <f t="shared" si="379"/>
        <v>10</v>
      </c>
      <c r="M1101" s="17">
        <f t="shared" si="380"/>
        <v>10</v>
      </c>
      <c r="N1101" s="12">
        <f t="shared" si="381"/>
        <v>1.0017292040000001</v>
      </c>
      <c r="O1101" s="12">
        <f t="shared" ca="1" si="382"/>
        <v>1.0017292040000001</v>
      </c>
      <c r="P1101" s="17">
        <f t="shared" si="383"/>
        <v>0</v>
      </c>
      <c r="Q1101" s="14">
        <f t="shared" ca="1" si="384"/>
        <v>6225.4456567200004</v>
      </c>
      <c r="R1101" s="21">
        <f t="shared" si="388"/>
        <v>0</v>
      </c>
      <c r="S1101" s="14">
        <f t="shared" si="385"/>
        <v>0</v>
      </c>
      <c r="T1101" s="4" t="str">
        <f t="shared" si="386"/>
        <v>J=</v>
      </c>
      <c r="U1101" s="33">
        <f t="shared" si="387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89"/>
        <v>46119</v>
      </c>
      <c r="B1102" s="124" t="str">
        <f t="shared" ca="1" si="373"/>
        <v>n.d</v>
      </c>
      <c r="C1102" s="7">
        <f t="shared" si="374"/>
        <v>3600180</v>
      </c>
      <c r="D1102" s="96">
        <f t="shared" si="372"/>
        <v>46118</v>
      </c>
      <c r="E1102" s="94">
        <f ca="1">IF(D1102&lt;$B$1,VLOOKUP(D1102,[1]DI!$A$4:$B$15000,2,FALSE),0)</f>
        <v>0</v>
      </c>
      <c r="F1102" s="14">
        <f t="shared" ca="1" si="375"/>
        <v>1</v>
      </c>
      <c r="G1102" s="14">
        <f ca="1">(TRUNC(PRODUCT($F$12:$F1101),16))</f>
        <v>1.4816560968263399</v>
      </c>
      <c r="H1102" s="14">
        <f t="shared" ca="1" si="376"/>
        <v>1.4816560968263399</v>
      </c>
      <c r="I1102" s="14">
        <f t="shared" ca="1" si="377"/>
        <v>1</v>
      </c>
      <c r="J1102" s="13">
        <f t="shared" si="390"/>
        <v>4.4499999999999998E-2</v>
      </c>
      <c r="K1102" s="33">
        <f t="shared" si="378"/>
        <v>46101</v>
      </c>
      <c r="L1102" s="2">
        <f t="shared" si="379"/>
        <v>11</v>
      </c>
      <c r="M1102" s="17">
        <f t="shared" si="380"/>
        <v>11</v>
      </c>
      <c r="N1102" s="12">
        <f t="shared" si="381"/>
        <v>1.0019022879999999</v>
      </c>
      <c r="O1102" s="12">
        <f t="shared" ca="1" si="382"/>
        <v>1.0019022879999999</v>
      </c>
      <c r="P1102" s="17">
        <f t="shared" si="383"/>
        <v>0</v>
      </c>
      <c r="Q1102" s="14">
        <f t="shared" ca="1" si="384"/>
        <v>6848.5792118299996</v>
      </c>
      <c r="R1102" s="21">
        <f t="shared" si="388"/>
        <v>0</v>
      </c>
      <c r="S1102" s="14">
        <f t="shared" si="385"/>
        <v>0</v>
      </c>
      <c r="T1102" s="4" t="str">
        <f t="shared" si="386"/>
        <v>J=</v>
      </c>
      <c r="U1102" s="33">
        <f t="shared" si="387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89"/>
        <v>46120</v>
      </c>
      <c r="B1103" s="124" t="str">
        <f t="shared" ca="1" si="373"/>
        <v>n.d</v>
      </c>
      <c r="C1103" s="7">
        <f t="shared" si="374"/>
        <v>3600180</v>
      </c>
      <c r="D1103" s="96">
        <f t="shared" ref="D1103:D1166" si="391">WORKDAY($A1103,-1,$W$160:$W$544)</f>
        <v>46119</v>
      </c>
      <c r="E1103" s="94">
        <f ca="1">IF(D1103&lt;$B$1,VLOOKUP(D1103,[1]DI!$A$4:$B$15000,2,FALSE),0)</f>
        <v>0</v>
      </c>
      <c r="F1103" s="14">
        <f t="shared" ca="1" si="375"/>
        <v>1</v>
      </c>
      <c r="G1103" s="14">
        <f ca="1">(TRUNC(PRODUCT($F$12:$F1102),16))</f>
        <v>1.4816560968263399</v>
      </c>
      <c r="H1103" s="14">
        <f t="shared" ca="1" si="376"/>
        <v>1.4816560968263399</v>
      </c>
      <c r="I1103" s="14">
        <f t="shared" ca="1" si="377"/>
        <v>1</v>
      </c>
      <c r="J1103" s="13">
        <f t="shared" si="390"/>
        <v>4.4499999999999998E-2</v>
      </c>
      <c r="K1103" s="33">
        <f t="shared" si="378"/>
        <v>46101</v>
      </c>
      <c r="L1103" s="2">
        <f t="shared" si="379"/>
        <v>12</v>
      </c>
      <c r="M1103" s="17">
        <f t="shared" si="380"/>
        <v>12</v>
      </c>
      <c r="N1103" s="12">
        <f t="shared" si="381"/>
        <v>1.0020754030000001</v>
      </c>
      <c r="O1103" s="12">
        <f t="shared" ca="1" si="382"/>
        <v>1.0020754030000001</v>
      </c>
      <c r="P1103" s="17">
        <f t="shared" si="383"/>
        <v>0</v>
      </c>
      <c r="Q1103" s="14">
        <f t="shared" ca="1" si="384"/>
        <v>7471.8243725399998</v>
      </c>
      <c r="R1103" s="21">
        <f t="shared" si="388"/>
        <v>0</v>
      </c>
      <c r="S1103" s="14">
        <f t="shared" si="385"/>
        <v>0</v>
      </c>
      <c r="T1103" s="4" t="str">
        <f t="shared" si="386"/>
        <v>J=</v>
      </c>
      <c r="U1103" s="33">
        <f t="shared" si="387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89"/>
        <v>46121</v>
      </c>
      <c r="B1104" s="124" t="str">
        <f t="shared" ca="1" si="373"/>
        <v>n.d</v>
      </c>
      <c r="C1104" s="7">
        <f t="shared" si="374"/>
        <v>3600180</v>
      </c>
      <c r="D1104" s="96">
        <f t="shared" si="391"/>
        <v>46120</v>
      </c>
      <c r="E1104" s="94">
        <f ca="1">IF(D1104&lt;$B$1,VLOOKUP(D1104,[1]DI!$A$4:$B$15000,2,FALSE),0)</f>
        <v>0</v>
      </c>
      <c r="F1104" s="14">
        <f t="shared" ca="1" si="375"/>
        <v>1</v>
      </c>
      <c r="G1104" s="14">
        <f ca="1">(TRUNC(PRODUCT($F$12:$F1103),16))</f>
        <v>1.4816560968263399</v>
      </c>
      <c r="H1104" s="14">
        <f t="shared" ca="1" si="376"/>
        <v>1.4816560968263399</v>
      </c>
      <c r="I1104" s="14">
        <f t="shared" ca="1" si="377"/>
        <v>1</v>
      </c>
      <c r="J1104" s="13">
        <f t="shared" si="390"/>
        <v>4.4499999999999998E-2</v>
      </c>
      <c r="K1104" s="33">
        <f t="shared" si="378"/>
        <v>46101</v>
      </c>
      <c r="L1104" s="2">
        <f t="shared" si="379"/>
        <v>13</v>
      </c>
      <c r="M1104" s="17">
        <f t="shared" si="380"/>
        <v>13</v>
      </c>
      <c r="N1104" s="12">
        <f t="shared" si="381"/>
        <v>1.0022485480000001</v>
      </c>
      <c r="O1104" s="12">
        <f t="shared" ca="1" si="382"/>
        <v>1.0022485480000001</v>
      </c>
      <c r="P1104" s="17">
        <f t="shared" si="383"/>
        <v>0</v>
      </c>
      <c r="Q1104" s="14">
        <f t="shared" ca="1" si="384"/>
        <v>8095.1775386400004</v>
      </c>
      <c r="R1104" s="21">
        <f t="shared" si="388"/>
        <v>0</v>
      </c>
      <c r="S1104" s="14">
        <f t="shared" si="385"/>
        <v>0</v>
      </c>
      <c r="T1104" s="4" t="str">
        <f t="shared" si="386"/>
        <v>J=</v>
      </c>
      <c r="U1104" s="33">
        <f t="shared" si="387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89"/>
        <v>46122</v>
      </c>
      <c r="B1105" s="124" t="str">
        <f t="shared" ca="1" si="373"/>
        <v>n.d</v>
      </c>
      <c r="C1105" s="7">
        <f t="shared" si="374"/>
        <v>3600180</v>
      </c>
      <c r="D1105" s="96">
        <f t="shared" si="391"/>
        <v>46121</v>
      </c>
      <c r="E1105" s="94">
        <f ca="1">IF(D1105&lt;$B$1,VLOOKUP(D1105,[1]DI!$A$4:$B$15000,2,FALSE),0)</f>
        <v>0</v>
      </c>
      <c r="F1105" s="14">
        <f t="shared" ca="1" si="375"/>
        <v>1</v>
      </c>
      <c r="G1105" s="14">
        <f ca="1">(TRUNC(PRODUCT($F$12:$F1104),16))</f>
        <v>1.4816560968263399</v>
      </c>
      <c r="H1105" s="14">
        <f t="shared" ca="1" si="376"/>
        <v>1.4816560968263399</v>
      </c>
      <c r="I1105" s="14">
        <f t="shared" ca="1" si="377"/>
        <v>1</v>
      </c>
      <c r="J1105" s="13">
        <f t="shared" si="390"/>
        <v>4.4499999999999998E-2</v>
      </c>
      <c r="K1105" s="33">
        <f t="shared" si="378"/>
        <v>46101</v>
      </c>
      <c r="L1105" s="2">
        <f t="shared" si="379"/>
        <v>14</v>
      </c>
      <c r="M1105" s="17">
        <f t="shared" si="380"/>
        <v>14</v>
      </c>
      <c r="N1105" s="12">
        <f t="shared" si="381"/>
        <v>1.002421722</v>
      </c>
      <c r="O1105" s="12">
        <f t="shared" ca="1" si="382"/>
        <v>1.002421722</v>
      </c>
      <c r="P1105" s="17">
        <f t="shared" si="383"/>
        <v>0</v>
      </c>
      <c r="Q1105" s="14">
        <f t="shared" ca="1" si="384"/>
        <v>8718.6351099599997</v>
      </c>
      <c r="R1105" s="21">
        <f t="shared" si="388"/>
        <v>0</v>
      </c>
      <c r="S1105" s="14">
        <f t="shared" si="385"/>
        <v>0</v>
      </c>
      <c r="T1105" s="4" t="str">
        <f t="shared" si="386"/>
        <v>J=</v>
      </c>
      <c r="U1105" s="33">
        <f t="shared" si="387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89"/>
        <v>46125</v>
      </c>
      <c r="B1106" s="124" t="str">
        <f t="shared" ca="1" si="373"/>
        <v>n.d</v>
      </c>
      <c r="C1106" s="7">
        <f t="shared" si="374"/>
        <v>3600180</v>
      </c>
      <c r="D1106" s="96">
        <f t="shared" si="391"/>
        <v>46122</v>
      </c>
      <c r="E1106" s="94">
        <f ca="1">IF(D1106&lt;$B$1,VLOOKUP(D1106,[1]DI!$A$4:$B$15000,2,FALSE),0)</f>
        <v>0</v>
      </c>
      <c r="F1106" s="14">
        <f t="shared" ca="1" si="375"/>
        <v>1</v>
      </c>
      <c r="G1106" s="14">
        <f ca="1">(TRUNC(PRODUCT($F$12:$F1105),16))</f>
        <v>1.4816560968263399</v>
      </c>
      <c r="H1106" s="14">
        <f t="shared" ca="1" si="376"/>
        <v>1.4816560968263399</v>
      </c>
      <c r="I1106" s="14">
        <f t="shared" ca="1" si="377"/>
        <v>1</v>
      </c>
      <c r="J1106" s="13">
        <f t="shared" si="390"/>
        <v>4.4499999999999998E-2</v>
      </c>
      <c r="K1106" s="33">
        <f t="shared" si="378"/>
        <v>46101</v>
      </c>
      <c r="L1106" s="2">
        <f t="shared" si="379"/>
        <v>15</v>
      </c>
      <c r="M1106" s="17">
        <f t="shared" si="380"/>
        <v>15</v>
      </c>
      <c r="N1106" s="12">
        <f t="shared" si="381"/>
        <v>1.0025949270000001</v>
      </c>
      <c r="O1106" s="12">
        <f t="shared" ca="1" si="382"/>
        <v>1.0025949270000001</v>
      </c>
      <c r="P1106" s="17">
        <f t="shared" si="383"/>
        <v>0</v>
      </c>
      <c r="Q1106" s="14">
        <f t="shared" ca="1" si="384"/>
        <v>9342.2042868600001</v>
      </c>
      <c r="R1106" s="21">
        <f t="shared" si="388"/>
        <v>0</v>
      </c>
      <c r="S1106" s="14">
        <f t="shared" si="385"/>
        <v>0</v>
      </c>
      <c r="T1106" s="4" t="str">
        <f t="shared" si="386"/>
        <v>J=</v>
      </c>
      <c r="U1106" s="33">
        <f t="shared" si="387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89"/>
        <v>46126</v>
      </c>
      <c r="B1107" s="124" t="str">
        <f t="shared" ca="1" si="373"/>
        <v>n.d</v>
      </c>
      <c r="C1107" s="7">
        <f t="shared" si="374"/>
        <v>3600180</v>
      </c>
      <c r="D1107" s="96">
        <f t="shared" si="391"/>
        <v>46125</v>
      </c>
      <c r="E1107" s="94">
        <f ca="1">IF(D1107&lt;$B$1,VLOOKUP(D1107,[1]DI!$A$4:$B$15000,2,FALSE),0)</f>
        <v>0</v>
      </c>
      <c r="F1107" s="14">
        <f t="shared" ca="1" si="375"/>
        <v>1</v>
      </c>
      <c r="G1107" s="14">
        <f ca="1">(TRUNC(PRODUCT($F$12:$F1106),16))</f>
        <v>1.4816560968263399</v>
      </c>
      <c r="H1107" s="14">
        <f t="shared" ca="1" si="376"/>
        <v>1.4816560968263399</v>
      </c>
      <c r="I1107" s="14">
        <f t="shared" ca="1" si="377"/>
        <v>1</v>
      </c>
      <c r="J1107" s="13">
        <f t="shared" si="390"/>
        <v>4.4499999999999998E-2</v>
      </c>
      <c r="K1107" s="33">
        <f t="shared" si="378"/>
        <v>46101</v>
      </c>
      <c r="L1107" s="2">
        <f t="shared" si="379"/>
        <v>16</v>
      </c>
      <c r="M1107" s="17">
        <f t="shared" si="380"/>
        <v>16</v>
      </c>
      <c r="N1107" s="12">
        <f t="shared" si="381"/>
        <v>1.0027681610000001</v>
      </c>
      <c r="O1107" s="12">
        <f t="shared" ca="1" si="382"/>
        <v>1.0027681610000001</v>
      </c>
      <c r="P1107" s="17">
        <f t="shared" si="383"/>
        <v>0</v>
      </c>
      <c r="Q1107" s="14">
        <f t="shared" ca="1" si="384"/>
        <v>9965.8778689800001</v>
      </c>
      <c r="R1107" s="21">
        <f t="shared" si="388"/>
        <v>0</v>
      </c>
      <c r="S1107" s="14">
        <f t="shared" si="385"/>
        <v>0</v>
      </c>
      <c r="T1107" s="4" t="str">
        <f t="shared" si="386"/>
        <v>J=</v>
      </c>
      <c r="U1107" s="33">
        <f t="shared" si="387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89"/>
        <v>46127</v>
      </c>
      <c r="B1108" s="124" t="str">
        <f t="shared" ca="1" si="373"/>
        <v>n.d</v>
      </c>
      <c r="C1108" s="7">
        <f t="shared" si="374"/>
        <v>3600180</v>
      </c>
      <c r="D1108" s="96">
        <f t="shared" si="391"/>
        <v>46126</v>
      </c>
      <c r="E1108" s="94">
        <f ca="1">IF(D1108&lt;$B$1,VLOOKUP(D1108,[1]DI!$A$4:$B$15000,2,FALSE),0)</f>
        <v>0</v>
      </c>
      <c r="F1108" s="14">
        <f t="shared" ca="1" si="375"/>
        <v>1</v>
      </c>
      <c r="G1108" s="14">
        <f ca="1">(TRUNC(PRODUCT($F$12:$F1107),16))</f>
        <v>1.4816560968263399</v>
      </c>
      <c r="H1108" s="14">
        <f t="shared" ca="1" si="376"/>
        <v>1.4816560968263399</v>
      </c>
      <c r="I1108" s="14">
        <f t="shared" ca="1" si="377"/>
        <v>1</v>
      </c>
      <c r="J1108" s="13">
        <f t="shared" si="390"/>
        <v>4.4499999999999998E-2</v>
      </c>
      <c r="K1108" s="33">
        <f t="shared" si="378"/>
        <v>46101</v>
      </c>
      <c r="L1108" s="2">
        <f t="shared" si="379"/>
        <v>17</v>
      </c>
      <c r="M1108" s="17">
        <f t="shared" si="380"/>
        <v>17</v>
      </c>
      <c r="N1108" s="12">
        <f t="shared" si="381"/>
        <v>1.0029414249999999</v>
      </c>
      <c r="O1108" s="12">
        <f t="shared" ca="1" si="382"/>
        <v>1.0029414249999999</v>
      </c>
      <c r="P1108" s="17">
        <f t="shared" si="383"/>
        <v>0</v>
      </c>
      <c r="Q1108" s="14">
        <f t="shared" ca="1" si="384"/>
        <v>10589.659456490001</v>
      </c>
      <c r="R1108" s="21">
        <f t="shared" si="388"/>
        <v>0</v>
      </c>
      <c r="S1108" s="14">
        <f t="shared" si="385"/>
        <v>0</v>
      </c>
      <c r="T1108" s="4" t="str">
        <f t="shared" si="386"/>
        <v>J=</v>
      </c>
      <c r="U1108" s="33">
        <f t="shared" si="387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89"/>
        <v>46128</v>
      </c>
      <c r="B1109" s="124" t="str">
        <f t="shared" ca="1" si="373"/>
        <v>n.d</v>
      </c>
      <c r="C1109" s="7">
        <f t="shared" si="374"/>
        <v>3600180</v>
      </c>
      <c r="D1109" s="96">
        <f t="shared" si="391"/>
        <v>46127</v>
      </c>
      <c r="E1109" s="94">
        <f ca="1">IF(D1109&lt;$B$1,VLOOKUP(D1109,[1]DI!$A$4:$B$15000,2,FALSE),0)</f>
        <v>0</v>
      </c>
      <c r="F1109" s="14">
        <f t="shared" ca="1" si="375"/>
        <v>1</v>
      </c>
      <c r="G1109" s="14">
        <f ca="1">(TRUNC(PRODUCT($F$12:$F1108),16))</f>
        <v>1.4816560968263399</v>
      </c>
      <c r="H1109" s="14">
        <f t="shared" ca="1" si="376"/>
        <v>1.4816560968263399</v>
      </c>
      <c r="I1109" s="14">
        <f t="shared" ca="1" si="377"/>
        <v>1</v>
      </c>
      <c r="J1109" s="13">
        <f t="shared" si="390"/>
        <v>4.4499999999999998E-2</v>
      </c>
      <c r="K1109" s="33">
        <f t="shared" si="378"/>
        <v>46101</v>
      </c>
      <c r="L1109" s="2">
        <f t="shared" si="379"/>
        <v>18</v>
      </c>
      <c r="M1109" s="17">
        <f t="shared" si="380"/>
        <v>18</v>
      </c>
      <c r="N1109" s="12">
        <f t="shared" si="381"/>
        <v>1.003114719</v>
      </c>
      <c r="O1109" s="12">
        <f t="shared" ca="1" si="382"/>
        <v>1.003114719</v>
      </c>
      <c r="P1109" s="17">
        <f t="shared" si="383"/>
        <v>0</v>
      </c>
      <c r="Q1109" s="14">
        <f t="shared" ca="1" si="384"/>
        <v>11213.54904942</v>
      </c>
      <c r="R1109" s="21">
        <f t="shared" si="388"/>
        <v>0</v>
      </c>
      <c r="S1109" s="14">
        <f t="shared" si="385"/>
        <v>0</v>
      </c>
      <c r="T1109" s="4" t="str">
        <f t="shared" si="386"/>
        <v>J=</v>
      </c>
      <c r="U1109" s="33">
        <f t="shared" si="387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89"/>
        <v>46129</v>
      </c>
      <c r="B1110" s="124" t="str">
        <f t="shared" ca="1" si="373"/>
        <v>n.d</v>
      </c>
      <c r="C1110" s="7">
        <f t="shared" si="374"/>
        <v>3600180</v>
      </c>
      <c r="D1110" s="96">
        <f t="shared" si="391"/>
        <v>46128</v>
      </c>
      <c r="E1110" s="94">
        <f ca="1">IF(D1110&lt;$B$1,VLOOKUP(D1110,[1]DI!$A$4:$B$15000,2,FALSE),0)</f>
        <v>0</v>
      </c>
      <c r="F1110" s="14">
        <f t="shared" ca="1" si="375"/>
        <v>1</v>
      </c>
      <c r="G1110" s="14">
        <f ca="1">(TRUNC(PRODUCT($F$12:$F1109),16))</f>
        <v>1.4816560968263399</v>
      </c>
      <c r="H1110" s="14">
        <f t="shared" ca="1" si="376"/>
        <v>1.4816560968263399</v>
      </c>
      <c r="I1110" s="14">
        <f t="shared" ca="1" si="377"/>
        <v>1</v>
      </c>
      <c r="J1110" s="13">
        <f t="shared" si="390"/>
        <v>4.4499999999999998E-2</v>
      </c>
      <c r="K1110" s="33">
        <f t="shared" si="378"/>
        <v>46101</v>
      </c>
      <c r="L1110" s="2">
        <f t="shared" si="379"/>
        <v>19</v>
      </c>
      <c r="M1110" s="17">
        <f t="shared" si="380"/>
        <v>19</v>
      </c>
      <c r="N1110" s="12">
        <f t="shared" si="381"/>
        <v>1.003288044</v>
      </c>
      <c r="O1110" s="12">
        <f t="shared" ca="1" si="382"/>
        <v>1.003288044</v>
      </c>
      <c r="P1110" s="17">
        <f t="shared" si="383"/>
        <v>0</v>
      </c>
      <c r="Q1110" s="14">
        <f t="shared" ca="1" si="384"/>
        <v>11837.55024792</v>
      </c>
      <c r="R1110" s="21">
        <f t="shared" si="388"/>
        <v>0</v>
      </c>
      <c r="S1110" s="14">
        <f t="shared" si="385"/>
        <v>0</v>
      </c>
      <c r="T1110" s="4" t="str">
        <f t="shared" si="386"/>
        <v>J=</v>
      </c>
      <c r="U1110" s="33">
        <f t="shared" si="387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89"/>
        <v>46132</v>
      </c>
      <c r="B1111" s="124" t="str">
        <f t="shared" ca="1" si="373"/>
        <v>n.d</v>
      </c>
      <c r="C1111" s="7">
        <f t="shared" si="374"/>
        <v>3600180</v>
      </c>
      <c r="D1111" s="96">
        <f t="shared" si="391"/>
        <v>46129</v>
      </c>
      <c r="E1111" s="94">
        <f ca="1">IF(D1111&lt;$B$1,VLOOKUP(D1111,[1]DI!$A$4:$B$15000,2,FALSE),0)</f>
        <v>0</v>
      </c>
      <c r="F1111" s="14">
        <f t="shared" ca="1" si="375"/>
        <v>1</v>
      </c>
      <c r="G1111" s="14">
        <f ca="1">(TRUNC(PRODUCT($F$12:$F1110),16))</f>
        <v>1.4816560968263399</v>
      </c>
      <c r="H1111" s="14">
        <f t="shared" ca="1" si="376"/>
        <v>1.4816560968263399</v>
      </c>
      <c r="I1111" s="14">
        <f t="shared" ca="1" si="377"/>
        <v>1</v>
      </c>
      <c r="J1111" s="13">
        <f t="shared" si="390"/>
        <v>4.4499999999999998E-2</v>
      </c>
      <c r="K1111" s="33">
        <f t="shared" si="378"/>
        <v>46101</v>
      </c>
      <c r="L1111" s="2">
        <f t="shared" si="379"/>
        <v>20</v>
      </c>
      <c r="M1111" s="17">
        <f t="shared" si="380"/>
        <v>20</v>
      </c>
      <c r="N1111" s="12">
        <f t="shared" si="381"/>
        <v>1.003461398</v>
      </c>
      <c r="O1111" s="12">
        <f t="shared" ca="1" si="382"/>
        <v>1.003461398</v>
      </c>
      <c r="P1111" s="17">
        <f t="shared" si="383"/>
        <v>53</v>
      </c>
      <c r="Q1111" s="14">
        <f t="shared" ca="1" si="384"/>
        <v>12461.65585164</v>
      </c>
      <c r="R1111" s="21">
        <f t="shared" si="388"/>
        <v>0</v>
      </c>
      <c r="S1111" s="14">
        <f t="shared" si="385"/>
        <v>0</v>
      </c>
      <c r="T1111" s="4" t="str">
        <f t="shared" si="386"/>
        <v>J=</v>
      </c>
      <c r="U1111" s="33">
        <f t="shared" si="387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89"/>
        <v>46134</v>
      </c>
      <c r="B1112" s="124" t="str">
        <f t="shared" ca="1" si="373"/>
        <v>n.d</v>
      </c>
      <c r="C1112" s="7">
        <f t="shared" si="374"/>
        <v>3600180</v>
      </c>
      <c r="D1112" s="96">
        <f t="shared" si="391"/>
        <v>46132</v>
      </c>
      <c r="E1112" s="94">
        <f ca="1">IF(D1112&lt;$B$1,VLOOKUP(D1112,[1]DI!$A$4:$B$15000,2,FALSE),0)</f>
        <v>0</v>
      </c>
      <c r="F1112" s="14">
        <f t="shared" ca="1" si="375"/>
        <v>1</v>
      </c>
      <c r="G1112" s="14">
        <f ca="1">(TRUNC(PRODUCT($F$12:$F1111),16))</f>
        <v>1.4816560968263399</v>
      </c>
      <c r="H1112" s="14">
        <f t="shared" ca="1" si="376"/>
        <v>1.4816560968263399</v>
      </c>
      <c r="I1112" s="14">
        <f t="shared" ca="1" si="377"/>
        <v>1</v>
      </c>
      <c r="J1112" s="13">
        <f t="shared" si="390"/>
        <v>4.4499999999999998E-2</v>
      </c>
      <c r="K1112" s="33">
        <f t="shared" si="378"/>
        <v>46132</v>
      </c>
      <c r="L1112" s="2">
        <f t="shared" si="379"/>
        <v>1</v>
      </c>
      <c r="M1112" s="17">
        <f t="shared" si="380"/>
        <v>1</v>
      </c>
      <c r="N1112" s="12">
        <f t="shared" si="381"/>
        <v>1.000172786</v>
      </c>
      <c r="O1112" s="12">
        <f t="shared" ca="1" si="382"/>
        <v>1.000172786</v>
      </c>
      <c r="P1112" s="17">
        <f t="shared" si="383"/>
        <v>0</v>
      </c>
      <c r="Q1112" s="14">
        <f t="shared" ca="1" si="384"/>
        <v>622.06070148000003</v>
      </c>
      <c r="R1112" s="21">
        <f t="shared" si="388"/>
        <v>0</v>
      </c>
      <c r="S1112" s="14">
        <f t="shared" si="385"/>
        <v>0</v>
      </c>
      <c r="T1112" s="4" t="str">
        <f t="shared" si="386"/>
        <v>J=</v>
      </c>
      <c r="U1112" s="33">
        <f t="shared" si="387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89"/>
        <v>46135</v>
      </c>
      <c r="B1113" s="124" t="str">
        <f t="shared" ca="1" si="373"/>
        <v>n.d</v>
      </c>
      <c r="C1113" s="7">
        <f t="shared" si="374"/>
        <v>3600180</v>
      </c>
      <c r="D1113" s="96">
        <f t="shared" si="391"/>
        <v>46134</v>
      </c>
      <c r="E1113" s="94">
        <f ca="1">IF(D1113&lt;$B$1,VLOOKUP(D1113,[1]DI!$A$4:$B$15000,2,FALSE),0)</f>
        <v>0</v>
      </c>
      <c r="F1113" s="14">
        <f t="shared" ca="1" si="375"/>
        <v>1</v>
      </c>
      <c r="G1113" s="14">
        <f ca="1">(TRUNC(PRODUCT($F$12:$F1112),16))</f>
        <v>1.4816560968263399</v>
      </c>
      <c r="H1113" s="14">
        <f t="shared" ca="1" si="376"/>
        <v>1.4816560968263399</v>
      </c>
      <c r="I1113" s="14">
        <f t="shared" ca="1" si="377"/>
        <v>1</v>
      </c>
      <c r="J1113" s="13">
        <f t="shared" si="390"/>
        <v>4.4499999999999998E-2</v>
      </c>
      <c r="K1113" s="33">
        <f t="shared" si="378"/>
        <v>46132</v>
      </c>
      <c r="L1113" s="2">
        <f t="shared" si="379"/>
        <v>2</v>
      </c>
      <c r="M1113" s="17">
        <f t="shared" si="380"/>
        <v>2</v>
      </c>
      <c r="N1113" s="12">
        <f t="shared" si="381"/>
        <v>1.0003456019999999</v>
      </c>
      <c r="O1113" s="12">
        <f t="shared" ca="1" si="382"/>
        <v>1.0003456019999999</v>
      </c>
      <c r="P1113" s="17">
        <f t="shared" si="383"/>
        <v>0</v>
      </c>
      <c r="Q1113" s="14">
        <f t="shared" ca="1" si="384"/>
        <v>1244.2294083500001</v>
      </c>
      <c r="R1113" s="21">
        <f t="shared" si="388"/>
        <v>0</v>
      </c>
      <c r="S1113" s="14">
        <f t="shared" si="385"/>
        <v>0</v>
      </c>
      <c r="T1113" s="4" t="str">
        <f t="shared" si="386"/>
        <v>J=</v>
      </c>
      <c r="U1113" s="33">
        <f t="shared" si="387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89"/>
        <v>46136</v>
      </c>
      <c r="B1114" s="124" t="str">
        <f t="shared" ca="1" si="373"/>
        <v>n.d</v>
      </c>
      <c r="C1114" s="7">
        <f t="shared" si="374"/>
        <v>3600180</v>
      </c>
      <c r="D1114" s="96">
        <f t="shared" si="391"/>
        <v>46135</v>
      </c>
      <c r="E1114" s="94">
        <f ca="1">IF(D1114&lt;$B$1,VLOOKUP(D1114,[1]DI!$A$4:$B$15000,2,FALSE),0)</f>
        <v>0</v>
      </c>
      <c r="F1114" s="14">
        <f t="shared" ca="1" si="375"/>
        <v>1</v>
      </c>
      <c r="G1114" s="14">
        <f ca="1">(TRUNC(PRODUCT($F$12:$F1113),16))</f>
        <v>1.4816560968263399</v>
      </c>
      <c r="H1114" s="14">
        <f t="shared" ca="1" si="376"/>
        <v>1.4816560968263399</v>
      </c>
      <c r="I1114" s="14">
        <f t="shared" ca="1" si="377"/>
        <v>1</v>
      </c>
      <c r="J1114" s="13">
        <f t="shared" si="390"/>
        <v>4.4499999999999998E-2</v>
      </c>
      <c r="K1114" s="33">
        <f t="shared" si="378"/>
        <v>46132</v>
      </c>
      <c r="L1114" s="2">
        <f t="shared" si="379"/>
        <v>3</v>
      </c>
      <c r="M1114" s="17">
        <f t="shared" si="380"/>
        <v>3</v>
      </c>
      <c r="N1114" s="12">
        <f t="shared" si="381"/>
        <v>1.0005184469999999</v>
      </c>
      <c r="O1114" s="12">
        <f t="shared" ca="1" si="382"/>
        <v>1.0005184469999999</v>
      </c>
      <c r="P1114" s="17">
        <f t="shared" si="383"/>
        <v>0</v>
      </c>
      <c r="Q1114" s="14">
        <f t="shared" ca="1" si="384"/>
        <v>1866.50252045</v>
      </c>
      <c r="R1114" s="21">
        <f t="shared" si="388"/>
        <v>0</v>
      </c>
      <c r="S1114" s="14">
        <f t="shared" si="385"/>
        <v>0</v>
      </c>
      <c r="T1114" s="4" t="str">
        <f t="shared" si="386"/>
        <v>J=</v>
      </c>
      <c r="U1114" s="33">
        <f t="shared" si="387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89"/>
        <v>46139</v>
      </c>
      <c r="B1115" s="124" t="str">
        <f t="shared" ca="1" si="373"/>
        <v>n.d</v>
      </c>
      <c r="C1115" s="7">
        <f t="shared" si="374"/>
        <v>3600180</v>
      </c>
      <c r="D1115" s="96">
        <f t="shared" si="391"/>
        <v>46136</v>
      </c>
      <c r="E1115" s="94">
        <f ca="1">IF(D1115&lt;$B$1,VLOOKUP(D1115,[1]DI!$A$4:$B$15000,2,FALSE),0)</f>
        <v>0</v>
      </c>
      <c r="F1115" s="14">
        <f t="shared" ca="1" si="375"/>
        <v>1</v>
      </c>
      <c r="G1115" s="14">
        <f ca="1">(TRUNC(PRODUCT($F$12:$F1114),16))</f>
        <v>1.4816560968263399</v>
      </c>
      <c r="H1115" s="14">
        <f t="shared" ca="1" si="376"/>
        <v>1.4816560968263399</v>
      </c>
      <c r="I1115" s="14">
        <f t="shared" ca="1" si="377"/>
        <v>1</v>
      </c>
      <c r="J1115" s="13">
        <f t="shared" si="390"/>
        <v>4.4499999999999998E-2</v>
      </c>
      <c r="K1115" s="33">
        <f t="shared" si="378"/>
        <v>46132</v>
      </c>
      <c r="L1115" s="2">
        <f t="shared" si="379"/>
        <v>4</v>
      </c>
      <c r="M1115" s="17">
        <f t="shared" si="380"/>
        <v>4</v>
      </c>
      <c r="N1115" s="12">
        <f t="shared" si="381"/>
        <v>1.0006913230000001</v>
      </c>
      <c r="O1115" s="12">
        <f t="shared" ca="1" si="382"/>
        <v>1.0006913230000001</v>
      </c>
      <c r="P1115" s="17">
        <f t="shared" si="383"/>
        <v>0</v>
      </c>
      <c r="Q1115" s="14">
        <f t="shared" ca="1" si="384"/>
        <v>2488.8872381400001</v>
      </c>
      <c r="R1115" s="21">
        <f t="shared" si="388"/>
        <v>0</v>
      </c>
      <c r="S1115" s="14">
        <f t="shared" si="385"/>
        <v>0</v>
      </c>
      <c r="T1115" s="4" t="str">
        <f t="shared" si="386"/>
        <v>J=</v>
      </c>
      <c r="U1115" s="33">
        <f t="shared" si="387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89"/>
        <v>46140</v>
      </c>
      <c r="B1116" s="124" t="str">
        <f t="shared" ca="1" si="373"/>
        <v>n.d</v>
      </c>
      <c r="C1116" s="7">
        <f t="shared" si="374"/>
        <v>3600180</v>
      </c>
      <c r="D1116" s="96">
        <f t="shared" si="391"/>
        <v>46139</v>
      </c>
      <c r="E1116" s="94">
        <f ca="1">IF(D1116&lt;$B$1,VLOOKUP(D1116,[1]DI!$A$4:$B$15000,2,FALSE),0)</f>
        <v>0</v>
      </c>
      <c r="F1116" s="14">
        <f t="shared" ca="1" si="375"/>
        <v>1</v>
      </c>
      <c r="G1116" s="14">
        <f ca="1">(TRUNC(PRODUCT($F$12:$F1115),16))</f>
        <v>1.4816560968263399</v>
      </c>
      <c r="H1116" s="14">
        <f t="shared" ca="1" si="376"/>
        <v>1.4816560968263399</v>
      </c>
      <c r="I1116" s="14">
        <f t="shared" ca="1" si="377"/>
        <v>1</v>
      </c>
      <c r="J1116" s="13">
        <f t="shared" si="390"/>
        <v>4.4499999999999998E-2</v>
      </c>
      <c r="K1116" s="33">
        <f t="shared" si="378"/>
        <v>46132</v>
      </c>
      <c r="L1116" s="2">
        <f t="shared" si="379"/>
        <v>5</v>
      </c>
      <c r="M1116" s="17">
        <f t="shared" si="380"/>
        <v>5</v>
      </c>
      <c r="N1116" s="12">
        <f t="shared" si="381"/>
        <v>1.000864228</v>
      </c>
      <c r="O1116" s="12">
        <f t="shared" ca="1" si="382"/>
        <v>1.000864228</v>
      </c>
      <c r="P1116" s="17">
        <f t="shared" si="383"/>
        <v>0</v>
      </c>
      <c r="Q1116" s="14">
        <f t="shared" ca="1" si="384"/>
        <v>3111.3763610300002</v>
      </c>
      <c r="R1116" s="21">
        <f t="shared" si="388"/>
        <v>0</v>
      </c>
      <c r="S1116" s="14">
        <f t="shared" si="385"/>
        <v>0</v>
      </c>
      <c r="T1116" s="4" t="str">
        <f t="shared" si="386"/>
        <v>J=</v>
      </c>
      <c r="U1116" s="33">
        <f t="shared" si="387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89"/>
        <v>46141</v>
      </c>
      <c r="B1117" s="124" t="str">
        <f t="shared" ca="1" si="373"/>
        <v>n.d</v>
      </c>
      <c r="C1117" s="7">
        <f t="shared" si="374"/>
        <v>3600180</v>
      </c>
      <c r="D1117" s="96">
        <f t="shared" si="391"/>
        <v>46140</v>
      </c>
      <c r="E1117" s="94">
        <f ca="1">IF(D1117&lt;$B$1,VLOOKUP(D1117,[1]DI!$A$4:$B$15000,2,FALSE),0)</f>
        <v>0</v>
      </c>
      <c r="F1117" s="14">
        <f t="shared" ca="1" si="375"/>
        <v>1</v>
      </c>
      <c r="G1117" s="14">
        <f ca="1">(TRUNC(PRODUCT($F$12:$F1116),16))</f>
        <v>1.4816560968263399</v>
      </c>
      <c r="H1117" s="14">
        <f t="shared" ca="1" si="376"/>
        <v>1.4816560968263399</v>
      </c>
      <c r="I1117" s="14">
        <f t="shared" ca="1" si="377"/>
        <v>1</v>
      </c>
      <c r="J1117" s="13">
        <f t="shared" si="390"/>
        <v>4.4499999999999998E-2</v>
      </c>
      <c r="K1117" s="33">
        <f t="shared" si="378"/>
        <v>46132</v>
      </c>
      <c r="L1117" s="2">
        <f t="shared" si="379"/>
        <v>6</v>
      </c>
      <c r="M1117" s="17">
        <f t="shared" si="380"/>
        <v>6</v>
      </c>
      <c r="N1117" s="12">
        <f t="shared" si="381"/>
        <v>1.001037164</v>
      </c>
      <c r="O1117" s="12">
        <f t="shared" ca="1" si="382"/>
        <v>1.001037164</v>
      </c>
      <c r="P1117" s="17">
        <f t="shared" si="383"/>
        <v>0</v>
      </c>
      <c r="Q1117" s="14">
        <f t="shared" ca="1" si="384"/>
        <v>3733.97708951</v>
      </c>
      <c r="R1117" s="21">
        <f t="shared" si="388"/>
        <v>0</v>
      </c>
      <c r="S1117" s="14">
        <f t="shared" si="385"/>
        <v>0</v>
      </c>
      <c r="T1117" s="4" t="str">
        <f t="shared" si="386"/>
        <v>J=</v>
      </c>
      <c r="U1117" s="33">
        <f t="shared" si="387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89"/>
        <v>46142</v>
      </c>
      <c r="B1118" s="124" t="str">
        <f t="shared" ca="1" si="373"/>
        <v>n.d</v>
      </c>
      <c r="C1118" s="7">
        <f t="shared" si="374"/>
        <v>3600180</v>
      </c>
      <c r="D1118" s="96">
        <f t="shared" si="391"/>
        <v>46141</v>
      </c>
      <c r="E1118" s="94">
        <f ca="1">IF(D1118&lt;$B$1,VLOOKUP(D1118,[1]DI!$A$4:$B$15000,2,FALSE),0)</f>
        <v>0</v>
      </c>
      <c r="F1118" s="14">
        <f t="shared" ca="1" si="375"/>
        <v>1</v>
      </c>
      <c r="G1118" s="14">
        <f ca="1">(TRUNC(PRODUCT($F$12:$F1117),16))</f>
        <v>1.4816560968263399</v>
      </c>
      <c r="H1118" s="14">
        <f t="shared" ca="1" si="376"/>
        <v>1.4816560968263399</v>
      </c>
      <c r="I1118" s="14">
        <f t="shared" ca="1" si="377"/>
        <v>1</v>
      </c>
      <c r="J1118" s="13">
        <f t="shared" si="390"/>
        <v>4.4499999999999998E-2</v>
      </c>
      <c r="K1118" s="33">
        <f t="shared" si="378"/>
        <v>46132</v>
      </c>
      <c r="L1118" s="2">
        <f t="shared" si="379"/>
        <v>7</v>
      </c>
      <c r="M1118" s="17">
        <f t="shared" si="380"/>
        <v>7</v>
      </c>
      <c r="N1118" s="12">
        <f t="shared" si="381"/>
        <v>1.0012101289999999</v>
      </c>
      <c r="O1118" s="12">
        <f t="shared" ca="1" si="382"/>
        <v>1.0012101289999999</v>
      </c>
      <c r="P1118" s="17">
        <f t="shared" si="383"/>
        <v>0</v>
      </c>
      <c r="Q1118" s="14">
        <f t="shared" ca="1" si="384"/>
        <v>4356.6822232100003</v>
      </c>
      <c r="R1118" s="21">
        <f t="shared" si="388"/>
        <v>0</v>
      </c>
      <c r="S1118" s="14">
        <f t="shared" si="385"/>
        <v>0</v>
      </c>
      <c r="T1118" s="4" t="str">
        <f t="shared" si="386"/>
        <v>J=</v>
      </c>
      <c r="U1118" s="33">
        <f t="shared" si="387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89"/>
        <v>46146</v>
      </c>
      <c r="B1119" s="124" t="str">
        <f t="shared" ca="1" si="373"/>
        <v>n.d</v>
      </c>
      <c r="C1119" s="7">
        <f t="shared" si="374"/>
        <v>3600180</v>
      </c>
      <c r="D1119" s="96">
        <f t="shared" si="391"/>
        <v>46142</v>
      </c>
      <c r="E1119" s="94">
        <f ca="1">IF(D1119&lt;$B$1,VLOOKUP(D1119,[1]DI!$A$4:$B$15000,2,FALSE),0)</f>
        <v>0</v>
      </c>
      <c r="F1119" s="14">
        <f t="shared" ca="1" si="375"/>
        <v>1</v>
      </c>
      <c r="G1119" s="14">
        <f ca="1">(TRUNC(PRODUCT($F$12:$F1118),16))</f>
        <v>1.4816560968263399</v>
      </c>
      <c r="H1119" s="14">
        <f t="shared" ca="1" si="376"/>
        <v>1.4816560968263399</v>
      </c>
      <c r="I1119" s="14">
        <f t="shared" ca="1" si="377"/>
        <v>1</v>
      </c>
      <c r="J1119" s="13">
        <f t="shared" si="390"/>
        <v>4.4499999999999998E-2</v>
      </c>
      <c r="K1119" s="33">
        <f t="shared" si="378"/>
        <v>46132</v>
      </c>
      <c r="L1119" s="2">
        <f t="shared" si="379"/>
        <v>8</v>
      </c>
      <c r="M1119" s="17">
        <f t="shared" si="380"/>
        <v>8</v>
      </c>
      <c r="N1119" s="12">
        <f t="shared" si="381"/>
        <v>1.001383124</v>
      </c>
      <c r="O1119" s="12">
        <f t="shared" ca="1" si="382"/>
        <v>1.001383124</v>
      </c>
      <c r="P1119" s="17">
        <f t="shared" si="383"/>
        <v>0</v>
      </c>
      <c r="Q1119" s="14">
        <f t="shared" ca="1" si="384"/>
        <v>4979.49536231</v>
      </c>
      <c r="R1119" s="21">
        <f t="shared" si="388"/>
        <v>0</v>
      </c>
      <c r="S1119" s="14">
        <f t="shared" si="385"/>
        <v>0</v>
      </c>
      <c r="T1119" s="4" t="str">
        <f t="shared" si="386"/>
        <v>J=</v>
      </c>
      <c r="U1119" s="33">
        <f t="shared" si="387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89"/>
        <v>46147</v>
      </c>
      <c r="B1120" s="124" t="str">
        <f t="shared" ca="1" si="373"/>
        <v>n.d</v>
      </c>
      <c r="C1120" s="7">
        <f t="shared" si="374"/>
        <v>3600180</v>
      </c>
      <c r="D1120" s="96">
        <f t="shared" si="391"/>
        <v>46146</v>
      </c>
      <c r="E1120" s="94">
        <f ca="1">IF(D1120&lt;$B$1,VLOOKUP(D1120,[1]DI!$A$4:$B$15000,2,FALSE),0)</f>
        <v>0</v>
      </c>
      <c r="F1120" s="14">
        <f t="shared" ca="1" si="375"/>
        <v>1</v>
      </c>
      <c r="G1120" s="14">
        <f ca="1">(TRUNC(PRODUCT($F$12:$F1119),16))</f>
        <v>1.4816560968263399</v>
      </c>
      <c r="H1120" s="14">
        <f t="shared" ca="1" si="376"/>
        <v>1.4816560968263399</v>
      </c>
      <c r="I1120" s="14">
        <f t="shared" ca="1" si="377"/>
        <v>1</v>
      </c>
      <c r="J1120" s="13">
        <f t="shared" si="390"/>
        <v>4.4499999999999998E-2</v>
      </c>
      <c r="K1120" s="33">
        <f t="shared" si="378"/>
        <v>46132</v>
      </c>
      <c r="L1120" s="2">
        <f t="shared" si="379"/>
        <v>9</v>
      </c>
      <c r="M1120" s="17">
        <f t="shared" si="380"/>
        <v>9</v>
      </c>
      <c r="N1120" s="12">
        <f t="shared" si="381"/>
        <v>1.001556149</v>
      </c>
      <c r="O1120" s="12">
        <f t="shared" ca="1" si="382"/>
        <v>1.001556149</v>
      </c>
      <c r="P1120" s="17">
        <f t="shared" si="383"/>
        <v>0</v>
      </c>
      <c r="Q1120" s="14">
        <f t="shared" ca="1" si="384"/>
        <v>5602.41650682</v>
      </c>
      <c r="R1120" s="21">
        <f t="shared" si="388"/>
        <v>0</v>
      </c>
      <c r="S1120" s="14">
        <f t="shared" si="385"/>
        <v>0</v>
      </c>
      <c r="T1120" s="4" t="str">
        <f t="shared" si="386"/>
        <v>J=</v>
      </c>
      <c r="U1120" s="33">
        <f t="shared" si="387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89"/>
        <v>46148</v>
      </c>
      <c r="B1121" s="124" t="str">
        <f t="shared" ca="1" si="373"/>
        <v>n.d</v>
      </c>
      <c r="C1121" s="7">
        <f t="shared" si="374"/>
        <v>3600180</v>
      </c>
      <c r="D1121" s="96">
        <f t="shared" si="391"/>
        <v>46147</v>
      </c>
      <c r="E1121" s="94">
        <f ca="1">IF(D1121&lt;$B$1,VLOOKUP(D1121,[1]DI!$A$4:$B$15000,2,FALSE),0)</f>
        <v>0</v>
      </c>
      <c r="F1121" s="14">
        <f t="shared" ca="1" si="375"/>
        <v>1</v>
      </c>
      <c r="G1121" s="14">
        <f ca="1">(TRUNC(PRODUCT($F$12:$F1120),16))</f>
        <v>1.4816560968263399</v>
      </c>
      <c r="H1121" s="14">
        <f t="shared" ca="1" si="376"/>
        <v>1.4816560968263399</v>
      </c>
      <c r="I1121" s="14">
        <f t="shared" ca="1" si="377"/>
        <v>1</v>
      </c>
      <c r="J1121" s="13">
        <f t="shared" si="390"/>
        <v>4.4499999999999998E-2</v>
      </c>
      <c r="K1121" s="33">
        <f t="shared" si="378"/>
        <v>46132</v>
      </c>
      <c r="L1121" s="2">
        <f t="shared" si="379"/>
        <v>10</v>
      </c>
      <c r="M1121" s="17">
        <f t="shared" si="380"/>
        <v>10</v>
      </c>
      <c r="N1121" s="12">
        <f t="shared" si="381"/>
        <v>1.0017292040000001</v>
      </c>
      <c r="O1121" s="12">
        <f t="shared" ca="1" si="382"/>
        <v>1.0017292040000001</v>
      </c>
      <c r="P1121" s="17">
        <f t="shared" si="383"/>
        <v>0</v>
      </c>
      <c r="Q1121" s="14">
        <f t="shared" ca="1" si="384"/>
        <v>6225.4456567200004</v>
      </c>
      <c r="R1121" s="21">
        <f t="shared" si="388"/>
        <v>0</v>
      </c>
      <c r="S1121" s="14">
        <f t="shared" si="385"/>
        <v>0</v>
      </c>
      <c r="T1121" s="4" t="str">
        <f t="shared" si="386"/>
        <v>J=</v>
      </c>
      <c r="U1121" s="33">
        <f t="shared" si="387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89"/>
        <v>46149</v>
      </c>
      <c r="B1122" s="124" t="str">
        <f t="shared" ca="1" si="373"/>
        <v>n.d</v>
      </c>
      <c r="C1122" s="7">
        <f t="shared" si="374"/>
        <v>3600180</v>
      </c>
      <c r="D1122" s="96">
        <f t="shared" si="391"/>
        <v>46148</v>
      </c>
      <c r="E1122" s="94">
        <f ca="1">IF(D1122&lt;$B$1,VLOOKUP(D1122,[1]DI!$A$4:$B$15000,2,FALSE),0)</f>
        <v>0</v>
      </c>
      <c r="F1122" s="14">
        <f t="shared" ca="1" si="375"/>
        <v>1</v>
      </c>
      <c r="G1122" s="14">
        <f ca="1">(TRUNC(PRODUCT($F$12:$F1121),16))</f>
        <v>1.4816560968263399</v>
      </c>
      <c r="H1122" s="14">
        <f t="shared" ca="1" si="376"/>
        <v>1.4816560968263399</v>
      </c>
      <c r="I1122" s="14">
        <f t="shared" ca="1" si="377"/>
        <v>1</v>
      </c>
      <c r="J1122" s="13">
        <f t="shared" si="390"/>
        <v>4.4499999999999998E-2</v>
      </c>
      <c r="K1122" s="33">
        <f t="shared" si="378"/>
        <v>46132</v>
      </c>
      <c r="L1122" s="2">
        <f t="shared" si="379"/>
        <v>11</v>
      </c>
      <c r="M1122" s="17">
        <f t="shared" si="380"/>
        <v>11</v>
      </c>
      <c r="N1122" s="12">
        <f t="shared" si="381"/>
        <v>1.0019022879999999</v>
      </c>
      <c r="O1122" s="12">
        <f t="shared" ca="1" si="382"/>
        <v>1.0019022879999999</v>
      </c>
      <c r="P1122" s="17">
        <f t="shared" si="383"/>
        <v>0</v>
      </c>
      <c r="Q1122" s="14">
        <f t="shared" ca="1" si="384"/>
        <v>6848.5792118299996</v>
      </c>
      <c r="R1122" s="21">
        <f t="shared" si="388"/>
        <v>0</v>
      </c>
      <c r="S1122" s="14">
        <f t="shared" si="385"/>
        <v>0</v>
      </c>
      <c r="T1122" s="4" t="str">
        <f t="shared" si="386"/>
        <v>J=</v>
      </c>
      <c r="U1122" s="33">
        <f t="shared" si="387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89"/>
        <v>46150</v>
      </c>
      <c r="B1123" s="124" t="str">
        <f t="shared" ca="1" si="373"/>
        <v>n.d</v>
      </c>
      <c r="C1123" s="7">
        <f t="shared" si="374"/>
        <v>3600180</v>
      </c>
      <c r="D1123" s="96">
        <f t="shared" si="391"/>
        <v>46149</v>
      </c>
      <c r="E1123" s="94">
        <f ca="1">IF(D1123&lt;$B$1,VLOOKUP(D1123,[1]DI!$A$4:$B$15000,2,FALSE),0)</f>
        <v>0</v>
      </c>
      <c r="F1123" s="14">
        <f t="shared" ca="1" si="375"/>
        <v>1</v>
      </c>
      <c r="G1123" s="14">
        <f ca="1">(TRUNC(PRODUCT($F$12:$F1122),16))</f>
        <v>1.4816560968263399</v>
      </c>
      <c r="H1123" s="14">
        <f t="shared" ca="1" si="376"/>
        <v>1.4816560968263399</v>
      </c>
      <c r="I1123" s="14">
        <f t="shared" ca="1" si="377"/>
        <v>1</v>
      </c>
      <c r="J1123" s="13">
        <f t="shared" si="390"/>
        <v>4.4499999999999998E-2</v>
      </c>
      <c r="K1123" s="33">
        <f t="shared" si="378"/>
        <v>46132</v>
      </c>
      <c r="L1123" s="2">
        <f t="shared" si="379"/>
        <v>12</v>
      </c>
      <c r="M1123" s="17">
        <f t="shared" si="380"/>
        <v>12</v>
      </c>
      <c r="N1123" s="12">
        <f t="shared" si="381"/>
        <v>1.0020754030000001</v>
      </c>
      <c r="O1123" s="12">
        <f t="shared" ca="1" si="382"/>
        <v>1.0020754030000001</v>
      </c>
      <c r="P1123" s="17">
        <f t="shared" si="383"/>
        <v>0</v>
      </c>
      <c r="Q1123" s="14">
        <f t="shared" ca="1" si="384"/>
        <v>7471.8243725399998</v>
      </c>
      <c r="R1123" s="21">
        <f t="shared" si="388"/>
        <v>0</v>
      </c>
      <c r="S1123" s="14">
        <f t="shared" si="385"/>
        <v>0</v>
      </c>
      <c r="T1123" s="4" t="str">
        <f t="shared" si="386"/>
        <v>J=</v>
      </c>
      <c r="U1123" s="33">
        <f t="shared" si="387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89"/>
        <v>46153</v>
      </c>
      <c r="B1124" s="124" t="str">
        <f t="shared" ca="1" si="373"/>
        <v>n.d</v>
      </c>
      <c r="C1124" s="7">
        <f t="shared" si="374"/>
        <v>3600180</v>
      </c>
      <c r="D1124" s="96">
        <f t="shared" si="391"/>
        <v>46150</v>
      </c>
      <c r="E1124" s="94">
        <f ca="1">IF(D1124&lt;$B$1,VLOOKUP(D1124,[1]DI!$A$4:$B$15000,2,FALSE),0)</f>
        <v>0</v>
      </c>
      <c r="F1124" s="14">
        <f t="shared" ca="1" si="375"/>
        <v>1</v>
      </c>
      <c r="G1124" s="14">
        <f ca="1">(TRUNC(PRODUCT($F$12:$F1123),16))</f>
        <v>1.4816560968263399</v>
      </c>
      <c r="H1124" s="14">
        <f t="shared" ca="1" si="376"/>
        <v>1.4816560968263399</v>
      </c>
      <c r="I1124" s="14">
        <f t="shared" ca="1" si="377"/>
        <v>1</v>
      </c>
      <c r="J1124" s="13">
        <f t="shared" si="390"/>
        <v>4.4499999999999998E-2</v>
      </c>
      <c r="K1124" s="33">
        <f t="shared" si="378"/>
        <v>46132</v>
      </c>
      <c r="L1124" s="2">
        <f t="shared" si="379"/>
        <v>13</v>
      </c>
      <c r="M1124" s="17">
        <f t="shared" si="380"/>
        <v>13</v>
      </c>
      <c r="N1124" s="12">
        <f t="shared" si="381"/>
        <v>1.0022485480000001</v>
      </c>
      <c r="O1124" s="12">
        <f t="shared" ca="1" si="382"/>
        <v>1.0022485480000001</v>
      </c>
      <c r="P1124" s="17">
        <f t="shared" si="383"/>
        <v>0</v>
      </c>
      <c r="Q1124" s="14">
        <f t="shared" ca="1" si="384"/>
        <v>8095.1775386400004</v>
      </c>
      <c r="R1124" s="21">
        <f t="shared" si="388"/>
        <v>0</v>
      </c>
      <c r="S1124" s="14">
        <f t="shared" si="385"/>
        <v>0</v>
      </c>
      <c r="T1124" s="4" t="str">
        <f t="shared" si="386"/>
        <v>J=</v>
      </c>
      <c r="U1124" s="33">
        <f t="shared" si="387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89"/>
        <v>46154</v>
      </c>
      <c r="B1125" s="124" t="str">
        <f t="shared" ca="1" si="373"/>
        <v>n.d</v>
      </c>
      <c r="C1125" s="7">
        <f t="shared" si="374"/>
        <v>3600180</v>
      </c>
      <c r="D1125" s="96">
        <f t="shared" si="391"/>
        <v>46153</v>
      </c>
      <c r="E1125" s="94">
        <f ca="1">IF(D1125&lt;$B$1,VLOOKUP(D1125,[1]DI!$A$4:$B$15000,2,FALSE),0)</f>
        <v>0</v>
      </c>
      <c r="F1125" s="14">
        <f t="shared" ca="1" si="375"/>
        <v>1</v>
      </c>
      <c r="G1125" s="14">
        <f ca="1">(TRUNC(PRODUCT($F$12:$F1124),16))</f>
        <v>1.4816560968263399</v>
      </c>
      <c r="H1125" s="14">
        <f t="shared" ca="1" si="376"/>
        <v>1.4816560968263399</v>
      </c>
      <c r="I1125" s="14">
        <f t="shared" ca="1" si="377"/>
        <v>1</v>
      </c>
      <c r="J1125" s="13">
        <f t="shared" si="390"/>
        <v>4.4499999999999998E-2</v>
      </c>
      <c r="K1125" s="33">
        <f t="shared" si="378"/>
        <v>46132</v>
      </c>
      <c r="L1125" s="2">
        <f t="shared" si="379"/>
        <v>14</v>
      </c>
      <c r="M1125" s="17">
        <f t="shared" si="380"/>
        <v>14</v>
      </c>
      <c r="N1125" s="12">
        <f t="shared" si="381"/>
        <v>1.002421722</v>
      </c>
      <c r="O1125" s="12">
        <f t="shared" ca="1" si="382"/>
        <v>1.002421722</v>
      </c>
      <c r="P1125" s="17">
        <f t="shared" si="383"/>
        <v>0</v>
      </c>
      <c r="Q1125" s="14">
        <f t="shared" ca="1" si="384"/>
        <v>8718.6351099599997</v>
      </c>
      <c r="R1125" s="21">
        <f t="shared" si="388"/>
        <v>0</v>
      </c>
      <c r="S1125" s="14">
        <f t="shared" si="385"/>
        <v>0</v>
      </c>
      <c r="T1125" s="4" t="str">
        <f t="shared" si="386"/>
        <v>J=</v>
      </c>
      <c r="U1125" s="33">
        <f t="shared" si="387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89"/>
        <v>46155</v>
      </c>
      <c r="B1126" s="124" t="str">
        <f t="shared" ca="1" si="373"/>
        <v>n.d</v>
      </c>
      <c r="C1126" s="7">
        <f t="shared" si="374"/>
        <v>3600180</v>
      </c>
      <c r="D1126" s="96">
        <f t="shared" si="391"/>
        <v>46154</v>
      </c>
      <c r="E1126" s="94">
        <f ca="1">IF(D1126&lt;$B$1,VLOOKUP(D1126,[1]DI!$A$4:$B$15000,2,FALSE),0)</f>
        <v>0</v>
      </c>
      <c r="F1126" s="14">
        <f t="shared" ca="1" si="375"/>
        <v>1</v>
      </c>
      <c r="G1126" s="14">
        <f ca="1">(TRUNC(PRODUCT($F$12:$F1125),16))</f>
        <v>1.4816560968263399</v>
      </c>
      <c r="H1126" s="14">
        <f t="shared" ca="1" si="376"/>
        <v>1.4816560968263399</v>
      </c>
      <c r="I1126" s="14">
        <f t="shared" ca="1" si="377"/>
        <v>1</v>
      </c>
      <c r="J1126" s="13">
        <f t="shared" si="390"/>
        <v>4.4499999999999998E-2</v>
      </c>
      <c r="K1126" s="33">
        <f t="shared" si="378"/>
        <v>46132</v>
      </c>
      <c r="L1126" s="2">
        <f t="shared" si="379"/>
        <v>15</v>
      </c>
      <c r="M1126" s="17">
        <f t="shared" si="380"/>
        <v>15</v>
      </c>
      <c r="N1126" s="12">
        <f t="shared" si="381"/>
        <v>1.0025949270000001</v>
      </c>
      <c r="O1126" s="12">
        <f t="shared" ca="1" si="382"/>
        <v>1.0025949270000001</v>
      </c>
      <c r="P1126" s="17">
        <f t="shared" si="383"/>
        <v>0</v>
      </c>
      <c r="Q1126" s="14">
        <f t="shared" ca="1" si="384"/>
        <v>9342.2042868600001</v>
      </c>
      <c r="R1126" s="21">
        <f t="shared" si="388"/>
        <v>0</v>
      </c>
      <c r="S1126" s="14">
        <f t="shared" si="385"/>
        <v>0</v>
      </c>
      <c r="T1126" s="4" t="str">
        <f t="shared" si="386"/>
        <v>J=</v>
      </c>
      <c r="U1126" s="33">
        <f t="shared" si="387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89"/>
        <v>46156</v>
      </c>
      <c r="B1127" s="124" t="str">
        <f t="shared" ca="1" si="373"/>
        <v>n.d</v>
      </c>
      <c r="C1127" s="7">
        <f t="shared" si="374"/>
        <v>3600180</v>
      </c>
      <c r="D1127" s="96">
        <f t="shared" si="391"/>
        <v>46155</v>
      </c>
      <c r="E1127" s="94">
        <f ca="1">IF(D1127&lt;$B$1,VLOOKUP(D1127,[1]DI!$A$4:$B$15000,2,FALSE),0)</f>
        <v>0</v>
      </c>
      <c r="F1127" s="14">
        <f t="shared" ca="1" si="375"/>
        <v>1</v>
      </c>
      <c r="G1127" s="14">
        <f ca="1">(TRUNC(PRODUCT($F$12:$F1126),16))</f>
        <v>1.4816560968263399</v>
      </c>
      <c r="H1127" s="14">
        <f t="shared" ca="1" si="376"/>
        <v>1.4816560968263399</v>
      </c>
      <c r="I1127" s="14">
        <f t="shared" ca="1" si="377"/>
        <v>1</v>
      </c>
      <c r="J1127" s="13">
        <f t="shared" si="390"/>
        <v>4.4499999999999998E-2</v>
      </c>
      <c r="K1127" s="33">
        <f t="shared" si="378"/>
        <v>46132</v>
      </c>
      <c r="L1127" s="2">
        <f t="shared" si="379"/>
        <v>16</v>
      </c>
      <c r="M1127" s="17">
        <f t="shared" si="380"/>
        <v>16</v>
      </c>
      <c r="N1127" s="12">
        <f t="shared" si="381"/>
        <v>1.0027681610000001</v>
      </c>
      <c r="O1127" s="12">
        <f t="shared" ca="1" si="382"/>
        <v>1.0027681610000001</v>
      </c>
      <c r="P1127" s="17">
        <f t="shared" si="383"/>
        <v>0</v>
      </c>
      <c r="Q1127" s="14">
        <f t="shared" ca="1" si="384"/>
        <v>9965.8778689800001</v>
      </c>
      <c r="R1127" s="21">
        <f t="shared" si="388"/>
        <v>0</v>
      </c>
      <c r="S1127" s="14">
        <f t="shared" si="385"/>
        <v>0</v>
      </c>
      <c r="T1127" s="4" t="str">
        <f t="shared" si="386"/>
        <v>J=</v>
      </c>
      <c r="U1127" s="33">
        <f t="shared" si="387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89"/>
        <v>46157</v>
      </c>
      <c r="B1128" s="124" t="str">
        <f t="shared" ca="1" si="373"/>
        <v>n.d</v>
      </c>
      <c r="C1128" s="7">
        <f t="shared" si="374"/>
        <v>3600180</v>
      </c>
      <c r="D1128" s="96">
        <f t="shared" si="391"/>
        <v>46156</v>
      </c>
      <c r="E1128" s="94">
        <f ca="1">IF(D1128&lt;$B$1,VLOOKUP(D1128,[1]DI!$A$4:$B$15000,2,FALSE),0)</f>
        <v>0</v>
      </c>
      <c r="F1128" s="14">
        <f t="shared" ca="1" si="375"/>
        <v>1</v>
      </c>
      <c r="G1128" s="14">
        <f ca="1">(TRUNC(PRODUCT($F$12:$F1127),16))</f>
        <v>1.4816560968263399</v>
      </c>
      <c r="H1128" s="14">
        <f t="shared" ca="1" si="376"/>
        <v>1.4816560968263399</v>
      </c>
      <c r="I1128" s="14">
        <f t="shared" ca="1" si="377"/>
        <v>1</v>
      </c>
      <c r="J1128" s="13">
        <f t="shared" si="390"/>
        <v>4.4499999999999998E-2</v>
      </c>
      <c r="K1128" s="33">
        <f t="shared" si="378"/>
        <v>46132</v>
      </c>
      <c r="L1128" s="2">
        <f t="shared" si="379"/>
        <v>17</v>
      </c>
      <c r="M1128" s="17">
        <f t="shared" si="380"/>
        <v>17</v>
      </c>
      <c r="N1128" s="12">
        <f t="shared" si="381"/>
        <v>1.0029414249999999</v>
      </c>
      <c r="O1128" s="12">
        <f t="shared" ca="1" si="382"/>
        <v>1.0029414249999999</v>
      </c>
      <c r="P1128" s="17">
        <f t="shared" si="383"/>
        <v>0</v>
      </c>
      <c r="Q1128" s="14">
        <f t="shared" ca="1" si="384"/>
        <v>10589.659456490001</v>
      </c>
      <c r="R1128" s="21">
        <f t="shared" si="388"/>
        <v>0</v>
      </c>
      <c r="S1128" s="14">
        <f t="shared" si="385"/>
        <v>0</v>
      </c>
      <c r="T1128" s="4" t="str">
        <f t="shared" si="386"/>
        <v>J=</v>
      </c>
      <c r="U1128" s="33">
        <f t="shared" si="387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89"/>
        <v>46160</v>
      </c>
      <c r="B1129" s="124" t="str">
        <f t="shared" ca="1" si="373"/>
        <v>n.d</v>
      </c>
      <c r="C1129" s="7">
        <f t="shared" si="374"/>
        <v>3600180</v>
      </c>
      <c r="D1129" s="96">
        <f t="shared" si="391"/>
        <v>46157</v>
      </c>
      <c r="E1129" s="94">
        <f ca="1">IF(D1129&lt;$B$1,VLOOKUP(D1129,[1]DI!$A$4:$B$15000,2,FALSE),0)</f>
        <v>0</v>
      </c>
      <c r="F1129" s="14">
        <f t="shared" ca="1" si="375"/>
        <v>1</v>
      </c>
      <c r="G1129" s="14">
        <f ca="1">(TRUNC(PRODUCT($F$12:$F1128),16))</f>
        <v>1.4816560968263399</v>
      </c>
      <c r="H1129" s="14">
        <f t="shared" ca="1" si="376"/>
        <v>1.4816560968263399</v>
      </c>
      <c r="I1129" s="14">
        <f t="shared" ca="1" si="377"/>
        <v>1</v>
      </c>
      <c r="J1129" s="13">
        <f t="shared" si="390"/>
        <v>4.4499999999999998E-2</v>
      </c>
      <c r="K1129" s="33">
        <f t="shared" si="378"/>
        <v>46132</v>
      </c>
      <c r="L1129" s="2">
        <f t="shared" si="379"/>
        <v>18</v>
      </c>
      <c r="M1129" s="17">
        <f t="shared" si="380"/>
        <v>18</v>
      </c>
      <c r="N1129" s="12">
        <f t="shared" si="381"/>
        <v>1.003114719</v>
      </c>
      <c r="O1129" s="12">
        <f t="shared" ca="1" si="382"/>
        <v>1.003114719</v>
      </c>
      <c r="P1129" s="17">
        <f t="shared" si="383"/>
        <v>0</v>
      </c>
      <c r="Q1129" s="14">
        <f t="shared" ca="1" si="384"/>
        <v>11213.54904942</v>
      </c>
      <c r="R1129" s="21">
        <f t="shared" si="388"/>
        <v>0</v>
      </c>
      <c r="S1129" s="14">
        <f t="shared" si="385"/>
        <v>0</v>
      </c>
      <c r="T1129" s="4" t="str">
        <f t="shared" si="386"/>
        <v>J=</v>
      </c>
      <c r="U1129" s="33">
        <f t="shared" si="387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89"/>
        <v>46161</v>
      </c>
      <c r="B1130" s="124" t="str">
        <f t="shared" ca="1" si="373"/>
        <v>n.d</v>
      </c>
      <c r="C1130" s="7">
        <f t="shared" si="374"/>
        <v>3600180</v>
      </c>
      <c r="D1130" s="96">
        <f t="shared" si="391"/>
        <v>46160</v>
      </c>
      <c r="E1130" s="94">
        <f ca="1">IF(D1130&lt;$B$1,VLOOKUP(D1130,[1]DI!$A$4:$B$15000,2,FALSE),0)</f>
        <v>0</v>
      </c>
      <c r="F1130" s="14">
        <f t="shared" ca="1" si="375"/>
        <v>1</v>
      </c>
      <c r="G1130" s="14">
        <f ca="1">(TRUNC(PRODUCT($F$12:$F1129),16))</f>
        <v>1.4816560968263399</v>
      </c>
      <c r="H1130" s="14">
        <f t="shared" ca="1" si="376"/>
        <v>1.4816560968263399</v>
      </c>
      <c r="I1130" s="14">
        <f t="shared" ca="1" si="377"/>
        <v>1</v>
      </c>
      <c r="J1130" s="13">
        <f t="shared" si="390"/>
        <v>4.4499999999999998E-2</v>
      </c>
      <c r="K1130" s="33">
        <f t="shared" si="378"/>
        <v>46132</v>
      </c>
      <c r="L1130" s="2">
        <f t="shared" si="379"/>
        <v>19</v>
      </c>
      <c r="M1130" s="17">
        <f t="shared" si="380"/>
        <v>19</v>
      </c>
      <c r="N1130" s="12">
        <f t="shared" si="381"/>
        <v>1.003288044</v>
      </c>
      <c r="O1130" s="12">
        <f t="shared" ca="1" si="382"/>
        <v>1.003288044</v>
      </c>
      <c r="P1130" s="17">
        <f t="shared" si="383"/>
        <v>0</v>
      </c>
      <c r="Q1130" s="14">
        <f t="shared" ca="1" si="384"/>
        <v>11837.55024792</v>
      </c>
      <c r="R1130" s="21">
        <f t="shared" si="388"/>
        <v>0</v>
      </c>
      <c r="S1130" s="14">
        <f t="shared" si="385"/>
        <v>0</v>
      </c>
      <c r="T1130" s="4" t="str">
        <f t="shared" si="386"/>
        <v>J=</v>
      </c>
      <c r="U1130" s="33">
        <f t="shared" si="387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89"/>
        <v>46162</v>
      </c>
      <c r="B1131" s="124" t="str">
        <f t="shared" ca="1" si="373"/>
        <v>n.d</v>
      </c>
      <c r="C1131" s="7">
        <f t="shared" si="374"/>
        <v>3600180</v>
      </c>
      <c r="D1131" s="96">
        <f t="shared" si="391"/>
        <v>46161</v>
      </c>
      <c r="E1131" s="94">
        <f ca="1">IF(D1131&lt;$B$1,VLOOKUP(D1131,[1]DI!$A$4:$B$15000,2,FALSE),0)</f>
        <v>0</v>
      </c>
      <c r="F1131" s="14">
        <f t="shared" ca="1" si="375"/>
        <v>1</v>
      </c>
      <c r="G1131" s="14">
        <f ca="1">(TRUNC(PRODUCT($F$12:$F1130),16))</f>
        <v>1.4816560968263399</v>
      </c>
      <c r="H1131" s="14">
        <f t="shared" ca="1" si="376"/>
        <v>1.4816560968263399</v>
      </c>
      <c r="I1131" s="14">
        <f t="shared" ca="1" si="377"/>
        <v>1</v>
      </c>
      <c r="J1131" s="13">
        <f t="shared" si="390"/>
        <v>4.4499999999999998E-2</v>
      </c>
      <c r="K1131" s="33">
        <f t="shared" si="378"/>
        <v>46132</v>
      </c>
      <c r="L1131" s="2">
        <f t="shared" si="379"/>
        <v>20</v>
      </c>
      <c r="M1131" s="17">
        <f t="shared" si="380"/>
        <v>20</v>
      </c>
      <c r="N1131" s="12">
        <f t="shared" si="381"/>
        <v>1.003461398</v>
      </c>
      <c r="O1131" s="12">
        <f t="shared" ca="1" si="382"/>
        <v>1.003461398</v>
      </c>
      <c r="P1131" s="17">
        <f t="shared" si="383"/>
        <v>54</v>
      </c>
      <c r="Q1131" s="14">
        <f t="shared" ca="1" si="384"/>
        <v>12461.65585164</v>
      </c>
      <c r="R1131" s="21">
        <f t="shared" si="388"/>
        <v>0</v>
      </c>
      <c r="S1131" s="14">
        <f t="shared" si="385"/>
        <v>0</v>
      </c>
      <c r="T1131" s="4" t="str">
        <f t="shared" si="386"/>
        <v>J=</v>
      </c>
      <c r="U1131" s="33">
        <f t="shared" si="387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89"/>
        <v>46163</v>
      </c>
      <c r="B1132" s="124" t="str">
        <f t="shared" ca="1" si="373"/>
        <v>n.d</v>
      </c>
      <c r="C1132" s="7">
        <f t="shared" si="374"/>
        <v>3600180</v>
      </c>
      <c r="D1132" s="96">
        <f t="shared" si="391"/>
        <v>46162</v>
      </c>
      <c r="E1132" s="94">
        <f ca="1">IF(D1132&lt;$B$1,VLOOKUP(D1132,[1]DI!$A$4:$B$15000,2,FALSE),0)</f>
        <v>0</v>
      </c>
      <c r="F1132" s="14">
        <f t="shared" ca="1" si="375"/>
        <v>1</v>
      </c>
      <c r="G1132" s="14">
        <f ca="1">(TRUNC(PRODUCT($F$12:$F1131),16))</f>
        <v>1.4816560968263399</v>
      </c>
      <c r="H1132" s="14">
        <f t="shared" ca="1" si="376"/>
        <v>1.4816560968263399</v>
      </c>
      <c r="I1132" s="14">
        <f t="shared" ca="1" si="377"/>
        <v>1</v>
      </c>
      <c r="J1132" s="13">
        <f t="shared" si="390"/>
        <v>4.4499999999999998E-2</v>
      </c>
      <c r="K1132" s="33">
        <f t="shared" si="378"/>
        <v>46162</v>
      </c>
      <c r="L1132" s="2">
        <f t="shared" si="379"/>
        <v>1</v>
      </c>
      <c r="M1132" s="17">
        <f t="shared" si="380"/>
        <v>1</v>
      </c>
      <c r="N1132" s="12">
        <f t="shared" si="381"/>
        <v>1.000172786</v>
      </c>
      <c r="O1132" s="12">
        <f t="shared" ca="1" si="382"/>
        <v>1.000172786</v>
      </c>
      <c r="P1132" s="17">
        <f t="shared" si="383"/>
        <v>0</v>
      </c>
      <c r="Q1132" s="14">
        <f t="shared" ca="1" si="384"/>
        <v>622.06070148000003</v>
      </c>
      <c r="R1132" s="21">
        <f t="shared" si="388"/>
        <v>0</v>
      </c>
      <c r="S1132" s="14">
        <f t="shared" si="385"/>
        <v>0</v>
      </c>
      <c r="T1132" s="4" t="str">
        <f t="shared" si="386"/>
        <v>J=</v>
      </c>
      <c r="U1132" s="33">
        <f t="shared" si="387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89"/>
        <v>46164</v>
      </c>
      <c r="B1133" s="124" t="str">
        <f t="shared" ca="1" si="373"/>
        <v>n.d</v>
      </c>
      <c r="C1133" s="7">
        <f t="shared" si="374"/>
        <v>3600180</v>
      </c>
      <c r="D1133" s="96">
        <f t="shared" si="391"/>
        <v>46163</v>
      </c>
      <c r="E1133" s="94">
        <f ca="1">IF(D1133&lt;$B$1,VLOOKUP(D1133,[1]DI!$A$4:$B$15000,2,FALSE),0)</f>
        <v>0</v>
      </c>
      <c r="F1133" s="14">
        <f t="shared" ca="1" si="375"/>
        <v>1</v>
      </c>
      <c r="G1133" s="14">
        <f ca="1">(TRUNC(PRODUCT($F$12:$F1132),16))</f>
        <v>1.4816560968263399</v>
      </c>
      <c r="H1133" s="14">
        <f t="shared" ca="1" si="376"/>
        <v>1.4816560968263399</v>
      </c>
      <c r="I1133" s="14">
        <f t="shared" ca="1" si="377"/>
        <v>1</v>
      </c>
      <c r="J1133" s="13">
        <f t="shared" si="390"/>
        <v>4.4499999999999998E-2</v>
      </c>
      <c r="K1133" s="33">
        <f t="shared" si="378"/>
        <v>46162</v>
      </c>
      <c r="L1133" s="2">
        <f t="shared" si="379"/>
        <v>2</v>
      </c>
      <c r="M1133" s="17">
        <f t="shared" si="380"/>
        <v>2</v>
      </c>
      <c r="N1133" s="12">
        <f t="shared" si="381"/>
        <v>1.0003456019999999</v>
      </c>
      <c r="O1133" s="12">
        <f t="shared" ca="1" si="382"/>
        <v>1.0003456019999999</v>
      </c>
      <c r="P1133" s="17">
        <f t="shared" si="383"/>
        <v>0</v>
      </c>
      <c r="Q1133" s="14">
        <f t="shared" ca="1" si="384"/>
        <v>1244.2294083500001</v>
      </c>
      <c r="R1133" s="21">
        <f t="shared" si="388"/>
        <v>0</v>
      </c>
      <c r="S1133" s="14">
        <f t="shared" si="385"/>
        <v>0</v>
      </c>
      <c r="T1133" s="4" t="str">
        <f t="shared" si="386"/>
        <v>J=</v>
      </c>
      <c r="U1133" s="33">
        <f t="shared" si="387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89"/>
        <v>46167</v>
      </c>
      <c r="B1134" s="124" t="str">
        <f t="shared" ca="1" si="373"/>
        <v>n.d</v>
      </c>
      <c r="C1134" s="7">
        <f t="shared" si="374"/>
        <v>3600180</v>
      </c>
      <c r="D1134" s="96">
        <f t="shared" si="391"/>
        <v>46164</v>
      </c>
      <c r="E1134" s="94">
        <f ca="1">IF(D1134&lt;$B$1,VLOOKUP(D1134,[1]DI!$A$4:$B$15000,2,FALSE),0)</f>
        <v>0</v>
      </c>
      <c r="F1134" s="14">
        <f t="shared" ca="1" si="375"/>
        <v>1</v>
      </c>
      <c r="G1134" s="14">
        <f ca="1">(TRUNC(PRODUCT($F$12:$F1133),16))</f>
        <v>1.4816560968263399</v>
      </c>
      <c r="H1134" s="14">
        <f t="shared" ca="1" si="376"/>
        <v>1.4816560968263399</v>
      </c>
      <c r="I1134" s="14">
        <f t="shared" ca="1" si="377"/>
        <v>1</v>
      </c>
      <c r="J1134" s="13">
        <f t="shared" si="390"/>
        <v>4.4499999999999998E-2</v>
      </c>
      <c r="K1134" s="33">
        <f t="shared" si="378"/>
        <v>46162</v>
      </c>
      <c r="L1134" s="2">
        <f t="shared" si="379"/>
        <v>3</v>
      </c>
      <c r="M1134" s="17">
        <f t="shared" si="380"/>
        <v>3</v>
      </c>
      <c r="N1134" s="12">
        <f t="shared" si="381"/>
        <v>1.0005184469999999</v>
      </c>
      <c r="O1134" s="12">
        <f t="shared" ca="1" si="382"/>
        <v>1.0005184469999999</v>
      </c>
      <c r="P1134" s="17">
        <f t="shared" si="383"/>
        <v>0</v>
      </c>
      <c r="Q1134" s="14">
        <f t="shared" ca="1" si="384"/>
        <v>1866.50252045</v>
      </c>
      <c r="R1134" s="21">
        <f t="shared" si="388"/>
        <v>0</v>
      </c>
      <c r="S1134" s="14">
        <f t="shared" si="385"/>
        <v>0</v>
      </c>
      <c r="T1134" s="4" t="str">
        <f t="shared" si="386"/>
        <v>J=</v>
      </c>
      <c r="U1134" s="33">
        <f t="shared" si="387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89"/>
        <v>46168</v>
      </c>
      <c r="B1135" s="124" t="str">
        <f t="shared" ca="1" si="373"/>
        <v>n.d</v>
      </c>
      <c r="C1135" s="7">
        <f t="shared" si="374"/>
        <v>3600180</v>
      </c>
      <c r="D1135" s="96">
        <f t="shared" si="391"/>
        <v>46167</v>
      </c>
      <c r="E1135" s="94">
        <f ca="1">IF(D1135&lt;$B$1,VLOOKUP(D1135,[1]DI!$A$4:$B$15000,2,FALSE),0)</f>
        <v>0</v>
      </c>
      <c r="F1135" s="14">
        <f t="shared" ca="1" si="375"/>
        <v>1</v>
      </c>
      <c r="G1135" s="14">
        <f ca="1">(TRUNC(PRODUCT($F$12:$F1134),16))</f>
        <v>1.4816560968263399</v>
      </c>
      <c r="H1135" s="14">
        <f t="shared" ca="1" si="376"/>
        <v>1.4816560968263399</v>
      </c>
      <c r="I1135" s="14">
        <f t="shared" ca="1" si="377"/>
        <v>1</v>
      </c>
      <c r="J1135" s="13">
        <f t="shared" si="390"/>
        <v>4.4499999999999998E-2</v>
      </c>
      <c r="K1135" s="33">
        <f t="shared" si="378"/>
        <v>46162</v>
      </c>
      <c r="L1135" s="2">
        <f t="shared" si="379"/>
        <v>4</v>
      </c>
      <c r="M1135" s="17">
        <f t="shared" si="380"/>
        <v>4</v>
      </c>
      <c r="N1135" s="12">
        <f t="shared" si="381"/>
        <v>1.0006913230000001</v>
      </c>
      <c r="O1135" s="12">
        <f t="shared" ca="1" si="382"/>
        <v>1.0006913230000001</v>
      </c>
      <c r="P1135" s="17">
        <f t="shared" si="383"/>
        <v>0</v>
      </c>
      <c r="Q1135" s="14">
        <f t="shared" ca="1" si="384"/>
        <v>2488.8872381400001</v>
      </c>
      <c r="R1135" s="21">
        <f t="shared" si="388"/>
        <v>0</v>
      </c>
      <c r="S1135" s="14">
        <f t="shared" si="385"/>
        <v>0</v>
      </c>
      <c r="T1135" s="4" t="str">
        <f t="shared" si="386"/>
        <v>J=</v>
      </c>
      <c r="U1135" s="33">
        <f t="shared" si="387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89"/>
        <v>46169</v>
      </c>
      <c r="B1136" s="124" t="str">
        <f t="shared" ca="1" si="373"/>
        <v>n.d</v>
      </c>
      <c r="C1136" s="7">
        <f t="shared" si="374"/>
        <v>3600180</v>
      </c>
      <c r="D1136" s="96">
        <f t="shared" si="391"/>
        <v>46168</v>
      </c>
      <c r="E1136" s="94">
        <f ca="1">IF(D1136&lt;$B$1,VLOOKUP(D1136,[1]DI!$A$4:$B$15000,2,FALSE),0)</f>
        <v>0</v>
      </c>
      <c r="F1136" s="14">
        <f t="shared" ca="1" si="375"/>
        <v>1</v>
      </c>
      <c r="G1136" s="14">
        <f ca="1">(TRUNC(PRODUCT($F$12:$F1135),16))</f>
        <v>1.4816560968263399</v>
      </c>
      <c r="H1136" s="14">
        <f t="shared" ca="1" si="376"/>
        <v>1.4816560968263399</v>
      </c>
      <c r="I1136" s="14">
        <f t="shared" ca="1" si="377"/>
        <v>1</v>
      </c>
      <c r="J1136" s="13">
        <f t="shared" si="390"/>
        <v>4.4499999999999998E-2</v>
      </c>
      <c r="K1136" s="33">
        <f t="shared" si="378"/>
        <v>46162</v>
      </c>
      <c r="L1136" s="2">
        <f t="shared" si="379"/>
        <v>5</v>
      </c>
      <c r="M1136" s="17">
        <f t="shared" si="380"/>
        <v>5</v>
      </c>
      <c r="N1136" s="12">
        <f t="shared" si="381"/>
        <v>1.000864228</v>
      </c>
      <c r="O1136" s="12">
        <f t="shared" ca="1" si="382"/>
        <v>1.000864228</v>
      </c>
      <c r="P1136" s="17">
        <f t="shared" si="383"/>
        <v>0</v>
      </c>
      <c r="Q1136" s="14">
        <f t="shared" ca="1" si="384"/>
        <v>3111.3763610300002</v>
      </c>
      <c r="R1136" s="21">
        <f t="shared" si="388"/>
        <v>0</v>
      </c>
      <c r="S1136" s="14">
        <f t="shared" si="385"/>
        <v>0</v>
      </c>
      <c r="T1136" s="4" t="str">
        <f t="shared" si="386"/>
        <v>J=</v>
      </c>
      <c r="U1136" s="33">
        <f t="shared" si="387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89"/>
        <v>46170</v>
      </c>
      <c r="B1137" s="124" t="str">
        <f t="shared" ca="1" si="373"/>
        <v>n.d</v>
      </c>
      <c r="C1137" s="7">
        <f t="shared" si="374"/>
        <v>3600180</v>
      </c>
      <c r="D1137" s="96">
        <f t="shared" si="391"/>
        <v>46169</v>
      </c>
      <c r="E1137" s="94">
        <f ca="1">IF(D1137&lt;$B$1,VLOOKUP(D1137,[1]DI!$A$4:$B$15000,2,FALSE),0)</f>
        <v>0</v>
      </c>
      <c r="F1137" s="14">
        <f t="shared" ca="1" si="375"/>
        <v>1</v>
      </c>
      <c r="G1137" s="14">
        <f ca="1">(TRUNC(PRODUCT($F$12:$F1136),16))</f>
        <v>1.4816560968263399</v>
      </c>
      <c r="H1137" s="14">
        <f t="shared" ca="1" si="376"/>
        <v>1.4816560968263399</v>
      </c>
      <c r="I1137" s="14">
        <f t="shared" ca="1" si="377"/>
        <v>1</v>
      </c>
      <c r="J1137" s="13">
        <f t="shared" si="390"/>
        <v>4.4499999999999998E-2</v>
      </c>
      <c r="K1137" s="33">
        <f t="shared" si="378"/>
        <v>46162</v>
      </c>
      <c r="L1137" s="2">
        <f t="shared" si="379"/>
        <v>6</v>
      </c>
      <c r="M1137" s="17">
        <f t="shared" si="380"/>
        <v>6</v>
      </c>
      <c r="N1137" s="12">
        <f t="shared" si="381"/>
        <v>1.001037164</v>
      </c>
      <c r="O1137" s="12">
        <f t="shared" ca="1" si="382"/>
        <v>1.001037164</v>
      </c>
      <c r="P1137" s="17">
        <f t="shared" si="383"/>
        <v>0</v>
      </c>
      <c r="Q1137" s="14">
        <f t="shared" ca="1" si="384"/>
        <v>3733.97708951</v>
      </c>
      <c r="R1137" s="21">
        <f t="shared" si="388"/>
        <v>0</v>
      </c>
      <c r="S1137" s="14">
        <f t="shared" si="385"/>
        <v>0</v>
      </c>
      <c r="T1137" s="4" t="str">
        <f t="shared" si="386"/>
        <v>J=</v>
      </c>
      <c r="U1137" s="33">
        <f t="shared" si="387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89"/>
        <v>46171</v>
      </c>
      <c r="B1138" s="124" t="str">
        <f t="shared" ca="1" si="373"/>
        <v>n.d</v>
      </c>
      <c r="C1138" s="7">
        <f t="shared" si="374"/>
        <v>3600180</v>
      </c>
      <c r="D1138" s="96">
        <f t="shared" si="391"/>
        <v>46170</v>
      </c>
      <c r="E1138" s="94">
        <f ca="1">IF(D1138&lt;$B$1,VLOOKUP(D1138,[1]DI!$A$4:$B$15000,2,FALSE),0)</f>
        <v>0</v>
      </c>
      <c r="F1138" s="14">
        <f t="shared" ca="1" si="375"/>
        <v>1</v>
      </c>
      <c r="G1138" s="14">
        <f ca="1">(TRUNC(PRODUCT($F$12:$F1137),16))</f>
        <v>1.4816560968263399</v>
      </c>
      <c r="H1138" s="14">
        <f t="shared" ca="1" si="376"/>
        <v>1.4816560968263399</v>
      </c>
      <c r="I1138" s="14">
        <f t="shared" ca="1" si="377"/>
        <v>1</v>
      </c>
      <c r="J1138" s="13">
        <f t="shared" si="390"/>
        <v>4.4499999999999998E-2</v>
      </c>
      <c r="K1138" s="33">
        <f t="shared" si="378"/>
        <v>46162</v>
      </c>
      <c r="L1138" s="2">
        <f t="shared" si="379"/>
        <v>7</v>
      </c>
      <c r="M1138" s="17">
        <f t="shared" si="380"/>
        <v>7</v>
      </c>
      <c r="N1138" s="12">
        <f t="shared" si="381"/>
        <v>1.0012101289999999</v>
      </c>
      <c r="O1138" s="12">
        <f t="shared" ca="1" si="382"/>
        <v>1.0012101289999999</v>
      </c>
      <c r="P1138" s="17">
        <f t="shared" si="383"/>
        <v>0</v>
      </c>
      <c r="Q1138" s="14">
        <f t="shared" ca="1" si="384"/>
        <v>4356.6822232100003</v>
      </c>
      <c r="R1138" s="21">
        <f t="shared" si="388"/>
        <v>0</v>
      </c>
      <c r="S1138" s="14">
        <f t="shared" si="385"/>
        <v>0</v>
      </c>
      <c r="T1138" s="4" t="str">
        <f t="shared" si="386"/>
        <v>J=</v>
      </c>
      <c r="U1138" s="33">
        <f t="shared" si="387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89"/>
        <v>46174</v>
      </c>
      <c r="B1139" s="124" t="str">
        <f t="shared" ca="1" si="373"/>
        <v>n.d</v>
      </c>
      <c r="C1139" s="7">
        <f t="shared" si="374"/>
        <v>3600180</v>
      </c>
      <c r="D1139" s="96">
        <f t="shared" si="391"/>
        <v>46171</v>
      </c>
      <c r="E1139" s="94">
        <f ca="1">IF(D1139&lt;$B$1,VLOOKUP(D1139,[1]DI!$A$4:$B$15000,2,FALSE),0)</f>
        <v>0</v>
      </c>
      <c r="F1139" s="14">
        <f t="shared" ca="1" si="375"/>
        <v>1</v>
      </c>
      <c r="G1139" s="14">
        <f ca="1">(TRUNC(PRODUCT($F$12:$F1138),16))</f>
        <v>1.4816560968263399</v>
      </c>
      <c r="H1139" s="14">
        <f t="shared" ca="1" si="376"/>
        <v>1.4816560968263399</v>
      </c>
      <c r="I1139" s="14">
        <f t="shared" ca="1" si="377"/>
        <v>1</v>
      </c>
      <c r="J1139" s="13">
        <f t="shared" si="390"/>
        <v>4.4499999999999998E-2</v>
      </c>
      <c r="K1139" s="33">
        <f t="shared" si="378"/>
        <v>46162</v>
      </c>
      <c r="L1139" s="2">
        <f t="shared" si="379"/>
        <v>8</v>
      </c>
      <c r="M1139" s="17">
        <f t="shared" si="380"/>
        <v>8</v>
      </c>
      <c r="N1139" s="12">
        <f t="shared" si="381"/>
        <v>1.001383124</v>
      </c>
      <c r="O1139" s="12">
        <f t="shared" ca="1" si="382"/>
        <v>1.001383124</v>
      </c>
      <c r="P1139" s="17">
        <f t="shared" si="383"/>
        <v>0</v>
      </c>
      <c r="Q1139" s="14">
        <f t="shared" ca="1" si="384"/>
        <v>4979.49536231</v>
      </c>
      <c r="R1139" s="21">
        <f t="shared" si="388"/>
        <v>0</v>
      </c>
      <c r="S1139" s="14">
        <f t="shared" si="385"/>
        <v>0</v>
      </c>
      <c r="T1139" s="4" t="str">
        <f t="shared" si="386"/>
        <v>J=</v>
      </c>
      <c r="U1139" s="33">
        <f t="shared" si="387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89"/>
        <v>46175</v>
      </c>
      <c r="B1140" s="124" t="str">
        <f t="shared" ca="1" si="373"/>
        <v>n.d</v>
      </c>
      <c r="C1140" s="7">
        <f t="shared" si="374"/>
        <v>3600180</v>
      </c>
      <c r="D1140" s="96">
        <f t="shared" si="391"/>
        <v>46174</v>
      </c>
      <c r="E1140" s="94">
        <f ca="1">IF(D1140&lt;$B$1,VLOOKUP(D1140,[1]DI!$A$4:$B$15000,2,FALSE),0)</f>
        <v>0</v>
      </c>
      <c r="F1140" s="14">
        <f t="shared" ca="1" si="375"/>
        <v>1</v>
      </c>
      <c r="G1140" s="14">
        <f ca="1">(TRUNC(PRODUCT($F$12:$F1139),16))</f>
        <v>1.4816560968263399</v>
      </c>
      <c r="H1140" s="14">
        <f t="shared" ca="1" si="376"/>
        <v>1.4816560968263399</v>
      </c>
      <c r="I1140" s="14">
        <f t="shared" ca="1" si="377"/>
        <v>1</v>
      </c>
      <c r="J1140" s="13">
        <f t="shared" si="390"/>
        <v>4.4499999999999998E-2</v>
      </c>
      <c r="K1140" s="33">
        <f t="shared" si="378"/>
        <v>46162</v>
      </c>
      <c r="L1140" s="2">
        <f t="shared" si="379"/>
        <v>9</v>
      </c>
      <c r="M1140" s="17">
        <f t="shared" si="380"/>
        <v>9</v>
      </c>
      <c r="N1140" s="12">
        <f t="shared" si="381"/>
        <v>1.001556149</v>
      </c>
      <c r="O1140" s="12">
        <f t="shared" ca="1" si="382"/>
        <v>1.001556149</v>
      </c>
      <c r="P1140" s="17">
        <f t="shared" si="383"/>
        <v>0</v>
      </c>
      <c r="Q1140" s="14">
        <f t="shared" ca="1" si="384"/>
        <v>5602.41650682</v>
      </c>
      <c r="R1140" s="21">
        <f t="shared" si="388"/>
        <v>0</v>
      </c>
      <c r="S1140" s="14">
        <f t="shared" si="385"/>
        <v>0</v>
      </c>
      <c r="T1140" s="4" t="str">
        <f t="shared" si="386"/>
        <v>J=</v>
      </c>
      <c r="U1140" s="33">
        <f t="shared" si="387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89"/>
        <v>46176</v>
      </c>
      <c r="B1141" s="124" t="str">
        <f t="shared" ca="1" si="373"/>
        <v>n.d</v>
      </c>
      <c r="C1141" s="7">
        <f t="shared" si="374"/>
        <v>3600180</v>
      </c>
      <c r="D1141" s="96">
        <f t="shared" si="391"/>
        <v>46175</v>
      </c>
      <c r="E1141" s="94">
        <f ca="1">IF(D1141&lt;$B$1,VLOOKUP(D1141,[1]DI!$A$4:$B$15000,2,FALSE),0)</f>
        <v>0</v>
      </c>
      <c r="F1141" s="14">
        <f t="shared" ca="1" si="375"/>
        <v>1</v>
      </c>
      <c r="G1141" s="14">
        <f ca="1">(TRUNC(PRODUCT($F$12:$F1140),16))</f>
        <v>1.4816560968263399</v>
      </c>
      <c r="H1141" s="14">
        <f t="shared" ca="1" si="376"/>
        <v>1.4816560968263399</v>
      </c>
      <c r="I1141" s="14">
        <f t="shared" ca="1" si="377"/>
        <v>1</v>
      </c>
      <c r="J1141" s="13">
        <f t="shared" si="390"/>
        <v>4.4499999999999998E-2</v>
      </c>
      <c r="K1141" s="33">
        <f t="shared" si="378"/>
        <v>46162</v>
      </c>
      <c r="L1141" s="2">
        <f t="shared" si="379"/>
        <v>10</v>
      </c>
      <c r="M1141" s="17">
        <f t="shared" si="380"/>
        <v>10</v>
      </c>
      <c r="N1141" s="12">
        <f t="shared" si="381"/>
        <v>1.0017292040000001</v>
      </c>
      <c r="O1141" s="12">
        <f t="shared" ca="1" si="382"/>
        <v>1.0017292040000001</v>
      </c>
      <c r="P1141" s="17">
        <f t="shared" si="383"/>
        <v>0</v>
      </c>
      <c r="Q1141" s="14">
        <f t="shared" ca="1" si="384"/>
        <v>6225.4456567200004</v>
      </c>
      <c r="R1141" s="21">
        <f t="shared" si="388"/>
        <v>0</v>
      </c>
      <c r="S1141" s="14">
        <f t="shared" si="385"/>
        <v>0</v>
      </c>
      <c r="T1141" s="4" t="str">
        <f t="shared" si="386"/>
        <v>J=</v>
      </c>
      <c r="U1141" s="33">
        <f t="shared" si="387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89"/>
        <v>46178</v>
      </c>
      <c r="B1142" s="124" t="str">
        <f t="shared" ca="1" si="373"/>
        <v>n.d</v>
      </c>
      <c r="C1142" s="7">
        <f t="shared" si="374"/>
        <v>3600180</v>
      </c>
      <c r="D1142" s="96">
        <f t="shared" si="391"/>
        <v>46176</v>
      </c>
      <c r="E1142" s="94">
        <f ca="1">IF(D1142&lt;$B$1,VLOOKUP(D1142,[1]DI!$A$4:$B$15000,2,FALSE),0)</f>
        <v>0</v>
      </c>
      <c r="F1142" s="14">
        <f t="shared" ca="1" si="375"/>
        <v>1</v>
      </c>
      <c r="G1142" s="14">
        <f ca="1">(TRUNC(PRODUCT($F$12:$F1141),16))</f>
        <v>1.4816560968263399</v>
      </c>
      <c r="H1142" s="14">
        <f t="shared" ca="1" si="376"/>
        <v>1.4816560968263399</v>
      </c>
      <c r="I1142" s="14">
        <f t="shared" ca="1" si="377"/>
        <v>1</v>
      </c>
      <c r="J1142" s="13">
        <f t="shared" si="390"/>
        <v>4.4499999999999998E-2</v>
      </c>
      <c r="K1142" s="33">
        <f t="shared" si="378"/>
        <v>46162</v>
      </c>
      <c r="L1142" s="2">
        <f t="shared" si="379"/>
        <v>11</v>
      </c>
      <c r="M1142" s="17">
        <f t="shared" si="380"/>
        <v>11</v>
      </c>
      <c r="N1142" s="12">
        <f t="shared" si="381"/>
        <v>1.0019022879999999</v>
      </c>
      <c r="O1142" s="12">
        <f t="shared" ca="1" si="382"/>
        <v>1.0019022879999999</v>
      </c>
      <c r="P1142" s="17">
        <f t="shared" si="383"/>
        <v>0</v>
      </c>
      <c r="Q1142" s="14">
        <f t="shared" ca="1" si="384"/>
        <v>6848.5792118299996</v>
      </c>
      <c r="R1142" s="21">
        <f t="shared" si="388"/>
        <v>0</v>
      </c>
      <c r="S1142" s="14">
        <f t="shared" si="385"/>
        <v>0</v>
      </c>
      <c r="T1142" s="4" t="str">
        <f t="shared" si="386"/>
        <v>J=</v>
      </c>
      <c r="U1142" s="33">
        <f t="shared" si="387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89"/>
        <v>46181</v>
      </c>
      <c r="B1143" s="124" t="str">
        <f t="shared" ca="1" si="373"/>
        <v>n.d</v>
      </c>
      <c r="C1143" s="7">
        <f t="shared" si="374"/>
        <v>3600180</v>
      </c>
      <c r="D1143" s="96">
        <f t="shared" si="391"/>
        <v>46178</v>
      </c>
      <c r="E1143" s="94">
        <f ca="1">IF(D1143&lt;$B$1,VLOOKUP(D1143,[1]DI!$A$4:$B$15000,2,FALSE),0)</f>
        <v>0</v>
      </c>
      <c r="F1143" s="14">
        <f t="shared" ca="1" si="375"/>
        <v>1</v>
      </c>
      <c r="G1143" s="14">
        <f ca="1">(TRUNC(PRODUCT($F$12:$F1142),16))</f>
        <v>1.4816560968263399</v>
      </c>
      <c r="H1143" s="14">
        <f t="shared" ca="1" si="376"/>
        <v>1.4816560968263399</v>
      </c>
      <c r="I1143" s="14">
        <f t="shared" ca="1" si="377"/>
        <v>1</v>
      </c>
      <c r="J1143" s="13">
        <f t="shared" si="390"/>
        <v>4.4499999999999998E-2</v>
      </c>
      <c r="K1143" s="33">
        <f t="shared" si="378"/>
        <v>46162</v>
      </c>
      <c r="L1143" s="2">
        <f t="shared" si="379"/>
        <v>12</v>
      </c>
      <c r="M1143" s="17">
        <f t="shared" si="380"/>
        <v>12</v>
      </c>
      <c r="N1143" s="12">
        <f t="shared" si="381"/>
        <v>1.0020754030000001</v>
      </c>
      <c r="O1143" s="12">
        <f t="shared" ca="1" si="382"/>
        <v>1.0020754030000001</v>
      </c>
      <c r="P1143" s="17">
        <f t="shared" si="383"/>
        <v>0</v>
      </c>
      <c r="Q1143" s="14">
        <f t="shared" ca="1" si="384"/>
        <v>7471.8243725399998</v>
      </c>
      <c r="R1143" s="21">
        <f t="shared" si="388"/>
        <v>0</v>
      </c>
      <c r="S1143" s="14">
        <f t="shared" si="385"/>
        <v>0</v>
      </c>
      <c r="T1143" s="4" t="str">
        <f t="shared" si="386"/>
        <v>J=</v>
      </c>
      <c r="U1143" s="33">
        <f t="shared" si="387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89"/>
        <v>46182</v>
      </c>
      <c r="B1144" s="124" t="str">
        <f t="shared" ca="1" si="373"/>
        <v>n.d</v>
      </c>
      <c r="C1144" s="7">
        <f t="shared" si="374"/>
        <v>3600180</v>
      </c>
      <c r="D1144" s="96">
        <f t="shared" si="391"/>
        <v>46181</v>
      </c>
      <c r="E1144" s="94">
        <f ca="1">IF(D1144&lt;$B$1,VLOOKUP(D1144,[1]DI!$A$4:$B$15000,2,FALSE),0)</f>
        <v>0</v>
      </c>
      <c r="F1144" s="14">
        <f t="shared" ca="1" si="375"/>
        <v>1</v>
      </c>
      <c r="G1144" s="14">
        <f ca="1">(TRUNC(PRODUCT($F$12:$F1143),16))</f>
        <v>1.4816560968263399</v>
      </c>
      <c r="H1144" s="14">
        <f t="shared" ca="1" si="376"/>
        <v>1.4816560968263399</v>
      </c>
      <c r="I1144" s="14">
        <f t="shared" ca="1" si="377"/>
        <v>1</v>
      </c>
      <c r="J1144" s="13">
        <f t="shared" si="390"/>
        <v>4.4499999999999998E-2</v>
      </c>
      <c r="K1144" s="33">
        <f t="shared" si="378"/>
        <v>46162</v>
      </c>
      <c r="L1144" s="2">
        <f t="shared" si="379"/>
        <v>13</v>
      </c>
      <c r="M1144" s="17">
        <f t="shared" si="380"/>
        <v>13</v>
      </c>
      <c r="N1144" s="12">
        <f t="shared" si="381"/>
        <v>1.0022485480000001</v>
      </c>
      <c r="O1144" s="12">
        <f t="shared" ca="1" si="382"/>
        <v>1.0022485480000001</v>
      </c>
      <c r="P1144" s="17">
        <f t="shared" si="383"/>
        <v>0</v>
      </c>
      <c r="Q1144" s="14">
        <f t="shared" ca="1" si="384"/>
        <v>8095.1775386400004</v>
      </c>
      <c r="R1144" s="21">
        <f t="shared" si="388"/>
        <v>0</v>
      </c>
      <c r="S1144" s="14">
        <f t="shared" si="385"/>
        <v>0</v>
      </c>
      <c r="T1144" s="4" t="str">
        <f t="shared" si="386"/>
        <v>J=</v>
      </c>
      <c r="U1144" s="33">
        <f t="shared" si="387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89"/>
        <v>46183</v>
      </c>
      <c r="B1145" s="124" t="str">
        <f t="shared" ca="1" si="373"/>
        <v>n.d</v>
      </c>
      <c r="C1145" s="7">
        <f t="shared" si="374"/>
        <v>3600180</v>
      </c>
      <c r="D1145" s="96">
        <f t="shared" si="391"/>
        <v>46182</v>
      </c>
      <c r="E1145" s="94">
        <f ca="1">IF(D1145&lt;$B$1,VLOOKUP(D1145,[1]DI!$A$4:$B$15000,2,FALSE),0)</f>
        <v>0</v>
      </c>
      <c r="F1145" s="14">
        <f t="shared" ca="1" si="375"/>
        <v>1</v>
      </c>
      <c r="G1145" s="14">
        <f ca="1">(TRUNC(PRODUCT($F$12:$F1144),16))</f>
        <v>1.4816560968263399</v>
      </c>
      <c r="H1145" s="14">
        <f t="shared" ca="1" si="376"/>
        <v>1.4816560968263399</v>
      </c>
      <c r="I1145" s="14">
        <f t="shared" ca="1" si="377"/>
        <v>1</v>
      </c>
      <c r="J1145" s="13">
        <f t="shared" si="390"/>
        <v>4.4499999999999998E-2</v>
      </c>
      <c r="K1145" s="33">
        <f t="shared" si="378"/>
        <v>46162</v>
      </c>
      <c r="L1145" s="2">
        <f t="shared" si="379"/>
        <v>14</v>
      </c>
      <c r="M1145" s="17">
        <f t="shared" si="380"/>
        <v>14</v>
      </c>
      <c r="N1145" s="12">
        <f t="shared" si="381"/>
        <v>1.002421722</v>
      </c>
      <c r="O1145" s="12">
        <f t="shared" ca="1" si="382"/>
        <v>1.002421722</v>
      </c>
      <c r="P1145" s="17">
        <f t="shared" si="383"/>
        <v>0</v>
      </c>
      <c r="Q1145" s="14">
        <f t="shared" ca="1" si="384"/>
        <v>8718.6351099599997</v>
      </c>
      <c r="R1145" s="21">
        <f t="shared" si="388"/>
        <v>0</v>
      </c>
      <c r="S1145" s="14">
        <f t="shared" si="385"/>
        <v>0</v>
      </c>
      <c r="T1145" s="4" t="str">
        <f t="shared" si="386"/>
        <v>J=</v>
      </c>
      <c r="U1145" s="33">
        <f t="shared" si="387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89"/>
        <v>46184</v>
      </c>
      <c r="B1146" s="124" t="str">
        <f t="shared" ca="1" si="373"/>
        <v>n.d</v>
      </c>
      <c r="C1146" s="7">
        <f t="shared" si="374"/>
        <v>3600180</v>
      </c>
      <c r="D1146" s="96">
        <f t="shared" si="391"/>
        <v>46183</v>
      </c>
      <c r="E1146" s="94">
        <f ca="1">IF(D1146&lt;$B$1,VLOOKUP(D1146,[1]DI!$A$4:$B$15000,2,FALSE),0)</f>
        <v>0</v>
      </c>
      <c r="F1146" s="14">
        <f t="shared" ca="1" si="375"/>
        <v>1</v>
      </c>
      <c r="G1146" s="14">
        <f ca="1">(TRUNC(PRODUCT($F$12:$F1145),16))</f>
        <v>1.4816560968263399</v>
      </c>
      <c r="H1146" s="14">
        <f t="shared" ca="1" si="376"/>
        <v>1.4816560968263399</v>
      </c>
      <c r="I1146" s="14">
        <f t="shared" ca="1" si="377"/>
        <v>1</v>
      </c>
      <c r="J1146" s="13">
        <f t="shared" si="390"/>
        <v>4.4499999999999998E-2</v>
      </c>
      <c r="K1146" s="33">
        <f t="shared" si="378"/>
        <v>46162</v>
      </c>
      <c r="L1146" s="2">
        <f t="shared" si="379"/>
        <v>15</v>
      </c>
      <c r="M1146" s="17">
        <f t="shared" si="380"/>
        <v>15</v>
      </c>
      <c r="N1146" s="12">
        <f t="shared" si="381"/>
        <v>1.0025949270000001</v>
      </c>
      <c r="O1146" s="12">
        <f t="shared" ca="1" si="382"/>
        <v>1.0025949270000001</v>
      </c>
      <c r="P1146" s="17">
        <f t="shared" si="383"/>
        <v>0</v>
      </c>
      <c r="Q1146" s="14">
        <f t="shared" ca="1" si="384"/>
        <v>9342.2042868600001</v>
      </c>
      <c r="R1146" s="21">
        <f t="shared" si="388"/>
        <v>0</v>
      </c>
      <c r="S1146" s="14">
        <f t="shared" si="385"/>
        <v>0</v>
      </c>
      <c r="T1146" s="4" t="str">
        <f t="shared" si="386"/>
        <v>J=</v>
      </c>
      <c r="U1146" s="33">
        <f t="shared" si="387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89"/>
        <v>46185</v>
      </c>
      <c r="B1147" s="124" t="str">
        <f t="shared" ca="1" si="373"/>
        <v>n.d</v>
      </c>
      <c r="C1147" s="7">
        <f t="shared" si="374"/>
        <v>3600180</v>
      </c>
      <c r="D1147" s="96">
        <f t="shared" si="391"/>
        <v>46184</v>
      </c>
      <c r="E1147" s="94">
        <f ca="1">IF(D1147&lt;$B$1,VLOOKUP(D1147,[1]DI!$A$4:$B$15000,2,FALSE),0)</f>
        <v>0</v>
      </c>
      <c r="F1147" s="14">
        <f t="shared" ca="1" si="375"/>
        <v>1</v>
      </c>
      <c r="G1147" s="14">
        <f ca="1">(TRUNC(PRODUCT($F$12:$F1146),16))</f>
        <v>1.4816560968263399</v>
      </c>
      <c r="H1147" s="14">
        <f t="shared" ca="1" si="376"/>
        <v>1.4816560968263399</v>
      </c>
      <c r="I1147" s="14">
        <f t="shared" ca="1" si="377"/>
        <v>1</v>
      </c>
      <c r="J1147" s="13">
        <f t="shared" si="390"/>
        <v>4.4499999999999998E-2</v>
      </c>
      <c r="K1147" s="33">
        <f t="shared" si="378"/>
        <v>46162</v>
      </c>
      <c r="L1147" s="2">
        <f t="shared" si="379"/>
        <v>16</v>
      </c>
      <c r="M1147" s="17">
        <f t="shared" si="380"/>
        <v>16</v>
      </c>
      <c r="N1147" s="12">
        <f t="shared" si="381"/>
        <v>1.0027681610000001</v>
      </c>
      <c r="O1147" s="12">
        <f t="shared" ca="1" si="382"/>
        <v>1.0027681610000001</v>
      </c>
      <c r="P1147" s="17">
        <f t="shared" si="383"/>
        <v>0</v>
      </c>
      <c r="Q1147" s="14">
        <f t="shared" ca="1" si="384"/>
        <v>9965.8778689800001</v>
      </c>
      <c r="R1147" s="21">
        <f t="shared" si="388"/>
        <v>0</v>
      </c>
      <c r="S1147" s="14">
        <f t="shared" si="385"/>
        <v>0</v>
      </c>
      <c r="T1147" s="4" t="str">
        <f t="shared" si="386"/>
        <v>J=</v>
      </c>
      <c r="U1147" s="33">
        <f t="shared" si="387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89"/>
        <v>46188</v>
      </c>
      <c r="B1148" s="124" t="str">
        <f t="shared" ca="1" si="373"/>
        <v>n.d</v>
      </c>
      <c r="C1148" s="7">
        <f t="shared" si="374"/>
        <v>3600180</v>
      </c>
      <c r="D1148" s="96">
        <f t="shared" si="391"/>
        <v>46185</v>
      </c>
      <c r="E1148" s="94">
        <f ca="1">IF(D1148&lt;$B$1,VLOOKUP(D1148,[1]DI!$A$4:$B$15000,2,FALSE),0)</f>
        <v>0</v>
      </c>
      <c r="F1148" s="14">
        <f t="shared" ca="1" si="375"/>
        <v>1</v>
      </c>
      <c r="G1148" s="14">
        <f ca="1">(TRUNC(PRODUCT($F$12:$F1147),16))</f>
        <v>1.4816560968263399</v>
      </c>
      <c r="H1148" s="14">
        <f t="shared" ca="1" si="376"/>
        <v>1.4816560968263399</v>
      </c>
      <c r="I1148" s="14">
        <f t="shared" ca="1" si="377"/>
        <v>1</v>
      </c>
      <c r="J1148" s="13">
        <f t="shared" si="390"/>
        <v>4.4499999999999998E-2</v>
      </c>
      <c r="K1148" s="33">
        <f t="shared" si="378"/>
        <v>46162</v>
      </c>
      <c r="L1148" s="2">
        <f t="shared" si="379"/>
        <v>17</v>
      </c>
      <c r="M1148" s="17">
        <f t="shared" si="380"/>
        <v>17</v>
      </c>
      <c r="N1148" s="12">
        <f t="shared" si="381"/>
        <v>1.0029414249999999</v>
      </c>
      <c r="O1148" s="12">
        <f t="shared" ca="1" si="382"/>
        <v>1.0029414249999999</v>
      </c>
      <c r="P1148" s="17">
        <f t="shared" si="383"/>
        <v>0</v>
      </c>
      <c r="Q1148" s="14">
        <f t="shared" ca="1" si="384"/>
        <v>10589.659456490001</v>
      </c>
      <c r="R1148" s="21">
        <f t="shared" si="388"/>
        <v>0</v>
      </c>
      <c r="S1148" s="14">
        <f t="shared" si="385"/>
        <v>0</v>
      </c>
      <c r="T1148" s="4" t="str">
        <f t="shared" si="386"/>
        <v>J=</v>
      </c>
      <c r="U1148" s="33">
        <f t="shared" si="387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89"/>
        <v>46189</v>
      </c>
      <c r="B1149" s="124" t="str">
        <f t="shared" ca="1" si="373"/>
        <v>n.d</v>
      </c>
      <c r="C1149" s="7">
        <f t="shared" si="374"/>
        <v>3600180</v>
      </c>
      <c r="D1149" s="96">
        <f t="shared" si="391"/>
        <v>46188</v>
      </c>
      <c r="E1149" s="94">
        <f ca="1">IF(D1149&lt;$B$1,VLOOKUP(D1149,[1]DI!$A$4:$B$15000,2,FALSE),0)</f>
        <v>0</v>
      </c>
      <c r="F1149" s="14">
        <f t="shared" ca="1" si="375"/>
        <v>1</v>
      </c>
      <c r="G1149" s="14">
        <f ca="1">(TRUNC(PRODUCT($F$12:$F1148),16))</f>
        <v>1.4816560968263399</v>
      </c>
      <c r="H1149" s="14">
        <f t="shared" ca="1" si="376"/>
        <v>1.4816560968263399</v>
      </c>
      <c r="I1149" s="14">
        <f t="shared" ca="1" si="377"/>
        <v>1</v>
      </c>
      <c r="J1149" s="13">
        <f t="shared" si="390"/>
        <v>4.4499999999999998E-2</v>
      </c>
      <c r="K1149" s="33">
        <f t="shared" si="378"/>
        <v>46162</v>
      </c>
      <c r="L1149" s="2">
        <f t="shared" si="379"/>
        <v>18</v>
      </c>
      <c r="M1149" s="17">
        <f t="shared" si="380"/>
        <v>18</v>
      </c>
      <c r="N1149" s="12">
        <f t="shared" si="381"/>
        <v>1.003114719</v>
      </c>
      <c r="O1149" s="12">
        <f t="shared" ca="1" si="382"/>
        <v>1.003114719</v>
      </c>
      <c r="P1149" s="17">
        <f t="shared" si="383"/>
        <v>0</v>
      </c>
      <c r="Q1149" s="14">
        <f t="shared" ca="1" si="384"/>
        <v>11213.54904942</v>
      </c>
      <c r="R1149" s="21">
        <f t="shared" si="388"/>
        <v>0</v>
      </c>
      <c r="S1149" s="14">
        <f t="shared" si="385"/>
        <v>0</v>
      </c>
      <c r="T1149" s="4" t="str">
        <f t="shared" si="386"/>
        <v>J=</v>
      </c>
      <c r="U1149" s="33">
        <f t="shared" si="387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89"/>
        <v>46190</v>
      </c>
      <c r="B1150" s="124" t="str">
        <f t="shared" ref="B1150:B1213" ca="1" si="392">IF(A1150&lt;=TODAY(),C1150+Q1150,IF(AND(A1150&gt;TODAY(),A1150&lt;=$B$1),IF(VLOOKUP(TODAY(),$A$10:$E$5000,4,FALSE)=0,"n.d",C1150+Q1150),"n.d"))</f>
        <v>n.d</v>
      </c>
      <c r="C1150" s="7">
        <f t="shared" ref="C1150:C1213" si="393">(C1149-S1149)</f>
        <v>3600180</v>
      </c>
      <c r="D1150" s="96">
        <f t="shared" si="391"/>
        <v>46189</v>
      </c>
      <c r="E1150" s="94">
        <f ca="1">IF(D1150&lt;$B$1,VLOOKUP(D1150,[1]DI!$A$4:$B$15000,2,FALSE),0)</f>
        <v>0</v>
      </c>
      <c r="F1150" s="14">
        <f t="shared" ref="F1150:F1213" ca="1" si="394">ROUND(((1+E1150)^(1/252)),8)</f>
        <v>1</v>
      </c>
      <c r="G1150" s="14">
        <f ca="1">(TRUNC(PRODUCT($F$12:$F1149),16))</f>
        <v>1.4816560968263399</v>
      </c>
      <c r="H1150" s="14">
        <f t="shared" ref="H1150:H1213" ca="1" si="395">IF(P1149&gt;0,G1149,H1149)</f>
        <v>1.4816560968263399</v>
      </c>
      <c r="I1150" s="14">
        <f t="shared" ref="I1150:I1213" ca="1" si="396">ROUND(G1150/H1150,8)</f>
        <v>1</v>
      </c>
      <c r="J1150" s="13">
        <f t="shared" si="390"/>
        <v>4.4499999999999998E-2</v>
      </c>
      <c r="K1150" s="33">
        <f t="shared" ref="K1150:K1213" si="397">IF(P1149&gt;0,VLOOKUP(P1149,W$12:AG$150,2),K1149)</f>
        <v>46162</v>
      </c>
      <c r="L1150" s="2">
        <f t="shared" ref="L1150:L1213" si="398">IF(A1150&gt;K1150,IF(NETWORKDAYS(K1150,A1150,$W$160:$W$544)-1=0,1,NETWORKDAYS(K1150,A1150,$W$160:$W$544)-1),0)</f>
        <v>19</v>
      </c>
      <c r="M1150" s="17">
        <f t="shared" ref="M1150:M1213" si="399">IF(AND(L1150=1,L1149=1),1,IF(L1150&gt;0,IF(L1150=L1149,L1150+1,L1150),0))</f>
        <v>19</v>
      </c>
      <c r="N1150" s="12">
        <f t="shared" ref="N1150:N1213" si="400">ROUND((J1150+1)^(M1150/252),9)</f>
        <v>1.003288044</v>
      </c>
      <c r="O1150" s="12">
        <f t="shared" ref="O1150:O1213" ca="1" si="401">ROUND(I1150*N1150,9)</f>
        <v>1.003288044</v>
      </c>
      <c r="P1150" s="17">
        <f t="shared" ref="P1150:P1213" si="402">IF(VLOOKUP(A1150,X$12:AE$150,8)=VLOOKUP(A1149,X$12:AE$150,8),0,VLOOKUP(A1150,X$12:AE$150,8))</f>
        <v>0</v>
      </c>
      <c r="Q1150" s="14">
        <f t="shared" ref="Q1150:Q1213" ca="1" si="403">TRUNC(((O1150-1)*C1150),8)</f>
        <v>11837.55024792</v>
      </c>
      <c r="R1150" s="21">
        <f t="shared" si="388"/>
        <v>0</v>
      </c>
      <c r="S1150" s="14">
        <f t="shared" ref="S1150:S1213" si="404">IF(R1150&gt;0,TRUNC(R1150*C1150,8),0)</f>
        <v>0</v>
      </c>
      <c r="T1150" s="4" t="str">
        <f t="shared" ref="T1150:T1213" si="405">IF(P1149&gt;0,VLOOKUP(P1149,W$12:AG$150,10),T1149)</f>
        <v>J=</v>
      </c>
      <c r="U1150" s="33">
        <f t="shared" ref="U1150:U1213" si="406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89"/>
        <v>46191</v>
      </c>
      <c r="B1151" s="124" t="str">
        <f t="shared" ca="1" si="392"/>
        <v>n.d</v>
      </c>
      <c r="C1151" s="7">
        <f t="shared" si="393"/>
        <v>3600180</v>
      </c>
      <c r="D1151" s="96">
        <f t="shared" si="391"/>
        <v>46190</v>
      </c>
      <c r="E1151" s="94">
        <f ca="1">IF(D1151&lt;$B$1,VLOOKUP(D1151,[1]DI!$A$4:$B$15000,2,FALSE),0)</f>
        <v>0</v>
      </c>
      <c r="F1151" s="14">
        <f t="shared" ca="1" si="394"/>
        <v>1</v>
      </c>
      <c r="G1151" s="14">
        <f ca="1">(TRUNC(PRODUCT($F$12:$F1150),16))</f>
        <v>1.4816560968263399</v>
      </c>
      <c r="H1151" s="14">
        <f t="shared" ca="1" si="395"/>
        <v>1.4816560968263399</v>
      </c>
      <c r="I1151" s="14">
        <f t="shared" ca="1" si="396"/>
        <v>1</v>
      </c>
      <c r="J1151" s="13">
        <f t="shared" si="390"/>
        <v>4.4499999999999998E-2</v>
      </c>
      <c r="K1151" s="33">
        <f t="shared" si="397"/>
        <v>46162</v>
      </c>
      <c r="L1151" s="2">
        <f t="shared" si="398"/>
        <v>20</v>
      </c>
      <c r="M1151" s="17">
        <f t="shared" si="399"/>
        <v>20</v>
      </c>
      <c r="N1151" s="12">
        <f t="shared" si="400"/>
        <v>1.003461398</v>
      </c>
      <c r="O1151" s="12">
        <f t="shared" ca="1" si="401"/>
        <v>1.003461398</v>
      </c>
      <c r="P1151" s="17">
        <f t="shared" si="402"/>
        <v>0</v>
      </c>
      <c r="Q1151" s="14">
        <f t="shared" ca="1" si="403"/>
        <v>12461.65585164</v>
      </c>
      <c r="R1151" s="21">
        <f t="shared" si="388"/>
        <v>0</v>
      </c>
      <c r="S1151" s="14">
        <f t="shared" si="404"/>
        <v>0</v>
      </c>
      <c r="T1151" s="4" t="str">
        <f t="shared" si="405"/>
        <v>J=</v>
      </c>
      <c r="U1151" s="33">
        <f t="shared" si="406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89"/>
        <v>46192</v>
      </c>
      <c r="B1152" s="124" t="str">
        <f t="shared" ca="1" si="392"/>
        <v>n.d</v>
      </c>
      <c r="C1152" s="7">
        <f t="shared" si="393"/>
        <v>3600180</v>
      </c>
      <c r="D1152" s="96">
        <f t="shared" si="391"/>
        <v>46191</v>
      </c>
      <c r="E1152" s="94">
        <f ca="1">IF(D1152&lt;$B$1,VLOOKUP(D1152,[1]DI!$A$4:$B$15000,2,FALSE),0)</f>
        <v>0</v>
      </c>
      <c r="F1152" s="14">
        <f t="shared" ca="1" si="394"/>
        <v>1</v>
      </c>
      <c r="G1152" s="14">
        <f ca="1">(TRUNC(PRODUCT($F$12:$F1151),16))</f>
        <v>1.4816560968263399</v>
      </c>
      <c r="H1152" s="14">
        <f t="shared" ca="1" si="395"/>
        <v>1.4816560968263399</v>
      </c>
      <c r="I1152" s="14">
        <f t="shared" ca="1" si="396"/>
        <v>1</v>
      </c>
      <c r="J1152" s="13">
        <f t="shared" si="390"/>
        <v>4.4499999999999998E-2</v>
      </c>
      <c r="K1152" s="33">
        <f t="shared" si="397"/>
        <v>46162</v>
      </c>
      <c r="L1152" s="2">
        <f t="shared" si="398"/>
        <v>21</v>
      </c>
      <c r="M1152" s="17">
        <f t="shared" si="399"/>
        <v>21</v>
      </c>
      <c r="N1152" s="12">
        <f t="shared" si="400"/>
        <v>1.003634782</v>
      </c>
      <c r="O1152" s="12">
        <f t="shared" ca="1" si="401"/>
        <v>1.003634782</v>
      </c>
      <c r="P1152" s="17">
        <f t="shared" si="402"/>
        <v>0</v>
      </c>
      <c r="Q1152" s="14">
        <f t="shared" ca="1" si="403"/>
        <v>13085.869460759999</v>
      </c>
      <c r="R1152" s="21">
        <f t="shared" si="388"/>
        <v>0</v>
      </c>
      <c r="S1152" s="14">
        <f t="shared" si="404"/>
        <v>0</v>
      </c>
      <c r="T1152" s="4" t="str">
        <f t="shared" si="405"/>
        <v>J=</v>
      </c>
      <c r="U1152" s="33">
        <f t="shared" si="406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89"/>
        <v>46195</v>
      </c>
      <c r="B1153" s="124" t="str">
        <f t="shared" ca="1" si="392"/>
        <v>n.d</v>
      </c>
      <c r="C1153" s="7">
        <f t="shared" si="393"/>
        <v>3600180</v>
      </c>
      <c r="D1153" s="96">
        <f t="shared" si="391"/>
        <v>46192</v>
      </c>
      <c r="E1153" s="94">
        <f ca="1">IF(D1153&lt;$B$1,VLOOKUP(D1153,[1]DI!$A$4:$B$15000,2,FALSE),0)</f>
        <v>0</v>
      </c>
      <c r="F1153" s="14">
        <f t="shared" ca="1" si="394"/>
        <v>1</v>
      </c>
      <c r="G1153" s="14">
        <f ca="1">(TRUNC(PRODUCT($F$12:$F1152),16))</f>
        <v>1.4816560968263399</v>
      </c>
      <c r="H1153" s="14">
        <f t="shared" ca="1" si="395"/>
        <v>1.4816560968263399</v>
      </c>
      <c r="I1153" s="14">
        <f t="shared" ca="1" si="396"/>
        <v>1</v>
      </c>
      <c r="J1153" s="13">
        <f t="shared" si="390"/>
        <v>4.4499999999999998E-2</v>
      </c>
      <c r="K1153" s="33">
        <f t="shared" si="397"/>
        <v>46162</v>
      </c>
      <c r="L1153" s="2">
        <f t="shared" si="398"/>
        <v>22</v>
      </c>
      <c r="M1153" s="17">
        <f t="shared" si="399"/>
        <v>22</v>
      </c>
      <c r="N1153" s="12">
        <f t="shared" si="400"/>
        <v>1.003808196</v>
      </c>
      <c r="O1153" s="12">
        <f t="shared" ca="1" si="401"/>
        <v>1.003808196</v>
      </c>
      <c r="P1153" s="17">
        <f t="shared" si="402"/>
        <v>55</v>
      </c>
      <c r="Q1153" s="14">
        <f t="shared" ca="1" si="403"/>
        <v>13710.191075279999</v>
      </c>
      <c r="R1153" s="21">
        <f t="shared" si="388"/>
        <v>0</v>
      </c>
      <c r="S1153" s="14">
        <f t="shared" si="404"/>
        <v>0</v>
      </c>
      <c r="T1153" s="4" t="str">
        <f t="shared" si="405"/>
        <v>J=</v>
      </c>
      <c r="U1153" s="33">
        <f t="shared" si="406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89"/>
        <v>46196</v>
      </c>
      <c r="B1154" s="124" t="str">
        <f t="shared" ca="1" si="392"/>
        <v>n.d</v>
      </c>
      <c r="C1154" s="7">
        <f t="shared" si="393"/>
        <v>3600180</v>
      </c>
      <c r="D1154" s="96">
        <f t="shared" si="391"/>
        <v>46195</v>
      </c>
      <c r="E1154" s="94">
        <f ca="1">IF(D1154&lt;$B$1,VLOOKUP(D1154,[1]DI!$A$4:$B$15000,2,FALSE),0)</f>
        <v>0</v>
      </c>
      <c r="F1154" s="14">
        <f t="shared" ca="1" si="394"/>
        <v>1</v>
      </c>
      <c r="G1154" s="14">
        <f ca="1">(TRUNC(PRODUCT($F$12:$F1153),16))</f>
        <v>1.4816560968263399</v>
      </c>
      <c r="H1154" s="14">
        <f t="shared" ca="1" si="395"/>
        <v>1.4816560968263399</v>
      </c>
      <c r="I1154" s="14">
        <f t="shared" ca="1" si="396"/>
        <v>1</v>
      </c>
      <c r="J1154" s="13">
        <f t="shared" si="390"/>
        <v>4.4499999999999998E-2</v>
      </c>
      <c r="K1154" s="33">
        <f t="shared" si="397"/>
        <v>46195</v>
      </c>
      <c r="L1154" s="2">
        <f t="shared" si="398"/>
        <v>1</v>
      </c>
      <c r="M1154" s="17">
        <f t="shared" si="399"/>
        <v>1</v>
      </c>
      <c r="N1154" s="12">
        <f t="shared" si="400"/>
        <v>1.000172786</v>
      </c>
      <c r="O1154" s="12">
        <f t="shared" ca="1" si="401"/>
        <v>1.000172786</v>
      </c>
      <c r="P1154" s="17">
        <f t="shared" si="402"/>
        <v>0</v>
      </c>
      <c r="Q1154" s="14">
        <f t="shared" ca="1" si="403"/>
        <v>622.06070148000003</v>
      </c>
      <c r="R1154" s="21">
        <f t="shared" si="388"/>
        <v>0</v>
      </c>
      <c r="S1154" s="14">
        <f t="shared" si="404"/>
        <v>0</v>
      </c>
      <c r="T1154" s="4" t="str">
        <f t="shared" si="405"/>
        <v>J=</v>
      </c>
      <c r="U1154" s="33">
        <f t="shared" si="406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89"/>
        <v>46197</v>
      </c>
      <c r="B1155" s="124" t="str">
        <f t="shared" ca="1" si="392"/>
        <v>n.d</v>
      </c>
      <c r="C1155" s="7">
        <f t="shared" si="393"/>
        <v>3600180</v>
      </c>
      <c r="D1155" s="96">
        <f t="shared" si="391"/>
        <v>46196</v>
      </c>
      <c r="E1155" s="94">
        <f ca="1">IF(D1155&lt;$B$1,VLOOKUP(D1155,[1]DI!$A$4:$B$15000,2,FALSE),0)</f>
        <v>0</v>
      </c>
      <c r="F1155" s="14">
        <f t="shared" ca="1" si="394"/>
        <v>1</v>
      </c>
      <c r="G1155" s="14">
        <f ca="1">(TRUNC(PRODUCT($F$12:$F1154),16))</f>
        <v>1.4816560968263399</v>
      </c>
      <c r="H1155" s="14">
        <f t="shared" ca="1" si="395"/>
        <v>1.4816560968263399</v>
      </c>
      <c r="I1155" s="14">
        <f t="shared" ca="1" si="396"/>
        <v>1</v>
      </c>
      <c r="J1155" s="13">
        <f t="shared" si="390"/>
        <v>4.4499999999999998E-2</v>
      </c>
      <c r="K1155" s="33">
        <f t="shared" si="397"/>
        <v>46195</v>
      </c>
      <c r="L1155" s="2">
        <f t="shared" si="398"/>
        <v>2</v>
      </c>
      <c r="M1155" s="17">
        <f t="shared" si="399"/>
        <v>2</v>
      </c>
      <c r="N1155" s="12">
        <f t="shared" si="400"/>
        <v>1.0003456019999999</v>
      </c>
      <c r="O1155" s="12">
        <f t="shared" ca="1" si="401"/>
        <v>1.0003456019999999</v>
      </c>
      <c r="P1155" s="17">
        <f t="shared" si="402"/>
        <v>0</v>
      </c>
      <c r="Q1155" s="14">
        <f t="shared" ca="1" si="403"/>
        <v>1244.2294083500001</v>
      </c>
      <c r="R1155" s="21">
        <f t="shared" si="388"/>
        <v>0</v>
      </c>
      <c r="S1155" s="14">
        <f t="shared" si="404"/>
        <v>0</v>
      </c>
      <c r="T1155" s="4" t="str">
        <f t="shared" si="405"/>
        <v>J=</v>
      </c>
      <c r="U1155" s="33">
        <f t="shared" si="406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89"/>
        <v>46198</v>
      </c>
      <c r="B1156" s="124" t="str">
        <f t="shared" ca="1" si="392"/>
        <v>n.d</v>
      </c>
      <c r="C1156" s="7">
        <f t="shared" si="393"/>
        <v>3600180</v>
      </c>
      <c r="D1156" s="96">
        <f t="shared" si="391"/>
        <v>46197</v>
      </c>
      <c r="E1156" s="94">
        <f ca="1">IF(D1156&lt;$B$1,VLOOKUP(D1156,[1]DI!$A$4:$B$15000,2,FALSE),0)</f>
        <v>0</v>
      </c>
      <c r="F1156" s="14">
        <f t="shared" ca="1" si="394"/>
        <v>1</v>
      </c>
      <c r="G1156" s="14">
        <f ca="1">(TRUNC(PRODUCT($F$12:$F1155),16))</f>
        <v>1.4816560968263399</v>
      </c>
      <c r="H1156" s="14">
        <f t="shared" ca="1" si="395"/>
        <v>1.4816560968263399</v>
      </c>
      <c r="I1156" s="14">
        <f t="shared" ca="1" si="396"/>
        <v>1</v>
      </c>
      <c r="J1156" s="13">
        <f t="shared" si="390"/>
        <v>4.4499999999999998E-2</v>
      </c>
      <c r="K1156" s="33">
        <f t="shared" si="397"/>
        <v>46195</v>
      </c>
      <c r="L1156" s="2">
        <f t="shared" si="398"/>
        <v>3</v>
      </c>
      <c r="M1156" s="17">
        <f t="shared" si="399"/>
        <v>3</v>
      </c>
      <c r="N1156" s="12">
        <f t="shared" si="400"/>
        <v>1.0005184469999999</v>
      </c>
      <c r="O1156" s="12">
        <f t="shared" ca="1" si="401"/>
        <v>1.0005184469999999</v>
      </c>
      <c r="P1156" s="17">
        <f t="shared" si="402"/>
        <v>0</v>
      </c>
      <c r="Q1156" s="14">
        <f t="shared" ca="1" si="403"/>
        <v>1866.50252045</v>
      </c>
      <c r="R1156" s="21">
        <f t="shared" si="388"/>
        <v>0</v>
      </c>
      <c r="S1156" s="14">
        <f t="shared" si="404"/>
        <v>0</v>
      </c>
      <c r="T1156" s="4" t="str">
        <f t="shared" si="405"/>
        <v>J=</v>
      </c>
      <c r="U1156" s="33">
        <f t="shared" si="406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89"/>
        <v>46199</v>
      </c>
      <c r="B1157" s="124" t="str">
        <f t="shared" ca="1" si="392"/>
        <v>n.d</v>
      </c>
      <c r="C1157" s="7">
        <f t="shared" si="393"/>
        <v>3600180</v>
      </c>
      <c r="D1157" s="96">
        <f t="shared" si="391"/>
        <v>46198</v>
      </c>
      <c r="E1157" s="94">
        <f ca="1">IF(D1157&lt;$B$1,VLOOKUP(D1157,[1]DI!$A$4:$B$15000,2,FALSE),0)</f>
        <v>0</v>
      </c>
      <c r="F1157" s="14">
        <f t="shared" ca="1" si="394"/>
        <v>1</v>
      </c>
      <c r="G1157" s="14">
        <f ca="1">(TRUNC(PRODUCT($F$12:$F1156),16))</f>
        <v>1.4816560968263399</v>
      </c>
      <c r="H1157" s="14">
        <f t="shared" ca="1" si="395"/>
        <v>1.4816560968263399</v>
      </c>
      <c r="I1157" s="14">
        <f t="shared" ca="1" si="396"/>
        <v>1</v>
      </c>
      <c r="J1157" s="13">
        <f t="shared" si="390"/>
        <v>4.4499999999999998E-2</v>
      </c>
      <c r="K1157" s="33">
        <f t="shared" si="397"/>
        <v>46195</v>
      </c>
      <c r="L1157" s="2">
        <f t="shared" si="398"/>
        <v>4</v>
      </c>
      <c r="M1157" s="17">
        <f t="shared" si="399"/>
        <v>4</v>
      </c>
      <c r="N1157" s="12">
        <f t="shared" si="400"/>
        <v>1.0006913230000001</v>
      </c>
      <c r="O1157" s="12">
        <f t="shared" ca="1" si="401"/>
        <v>1.0006913230000001</v>
      </c>
      <c r="P1157" s="17">
        <f t="shared" si="402"/>
        <v>0</v>
      </c>
      <c r="Q1157" s="14">
        <f t="shared" ca="1" si="403"/>
        <v>2488.8872381400001</v>
      </c>
      <c r="R1157" s="21">
        <f t="shared" si="388"/>
        <v>0</v>
      </c>
      <c r="S1157" s="14">
        <f t="shared" si="404"/>
        <v>0</v>
      </c>
      <c r="T1157" s="4" t="str">
        <f t="shared" si="405"/>
        <v>J=</v>
      </c>
      <c r="U1157" s="33">
        <f t="shared" si="406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89"/>
        <v>46202</v>
      </c>
      <c r="B1158" s="124" t="str">
        <f t="shared" ca="1" si="392"/>
        <v>n.d</v>
      </c>
      <c r="C1158" s="7">
        <f t="shared" si="393"/>
        <v>3600180</v>
      </c>
      <c r="D1158" s="96">
        <f t="shared" si="391"/>
        <v>46199</v>
      </c>
      <c r="E1158" s="94">
        <f ca="1">IF(D1158&lt;$B$1,VLOOKUP(D1158,[1]DI!$A$4:$B$15000,2,FALSE),0)</f>
        <v>0</v>
      </c>
      <c r="F1158" s="14">
        <f t="shared" ca="1" si="394"/>
        <v>1</v>
      </c>
      <c r="G1158" s="14">
        <f ca="1">(TRUNC(PRODUCT($F$12:$F1157),16))</f>
        <v>1.4816560968263399</v>
      </c>
      <c r="H1158" s="14">
        <f t="shared" ca="1" si="395"/>
        <v>1.4816560968263399</v>
      </c>
      <c r="I1158" s="14">
        <f t="shared" ca="1" si="396"/>
        <v>1</v>
      </c>
      <c r="J1158" s="13">
        <f t="shared" si="390"/>
        <v>4.4499999999999998E-2</v>
      </c>
      <c r="K1158" s="33">
        <f t="shared" si="397"/>
        <v>46195</v>
      </c>
      <c r="L1158" s="2">
        <f t="shared" si="398"/>
        <v>5</v>
      </c>
      <c r="M1158" s="17">
        <f t="shared" si="399"/>
        <v>5</v>
      </c>
      <c r="N1158" s="12">
        <f t="shared" si="400"/>
        <v>1.000864228</v>
      </c>
      <c r="O1158" s="12">
        <f t="shared" ca="1" si="401"/>
        <v>1.000864228</v>
      </c>
      <c r="P1158" s="17">
        <f t="shared" si="402"/>
        <v>0</v>
      </c>
      <c r="Q1158" s="14">
        <f t="shared" ca="1" si="403"/>
        <v>3111.3763610300002</v>
      </c>
      <c r="R1158" s="21">
        <f t="shared" si="388"/>
        <v>0</v>
      </c>
      <c r="S1158" s="14">
        <f t="shared" si="404"/>
        <v>0</v>
      </c>
      <c r="T1158" s="4" t="str">
        <f t="shared" si="405"/>
        <v>J=</v>
      </c>
      <c r="U1158" s="33">
        <f t="shared" si="406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89"/>
        <v>46203</v>
      </c>
      <c r="B1159" s="124" t="str">
        <f t="shared" ca="1" si="392"/>
        <v>n.d</v>
      </c>
      <c r="C1159" s="7">
        <f t="shared" si="393"/>
        <v>3600180</v>
      </c>
      <c r="D1159" s="96">
        <f t="shared" si="391"/>
        <v>46202</v>
      </c>
      <c r="E1159" s="94">
        <f ca="1">IF(D1159&lt;$B$1,VLOOKUP(D1159,[1]DI!$A$4:$B$15000,2,FALSE),0)</f>
        <v>0</v>
      </c>
      <c r="F1159" s="14">
        <f t="shared" ca="1" si="394"/>
        <v>1</v>
      </c>
      <c r="G1159" s="14">
        <f ca="1">(TRUNC(PRODUCT($F$12:$F1158),16))</f>
        <v>1.4816560968263399</v>
      </c>
      <c r="H1159" s="14">
        <f t="shared" ca="1" si="395"/>
        <v>1.4816560968263399</v>
      </c>
      <c r="I1159" s="14">
        <f t="shared" ca="1" si="396"/>
        <v>1</v>
      </c>
      <c r="J1159" s="13">
        <f t="shared" si="390"/>
        <v>4.4499999999999998E-2</v>
      </c>
      <c r="K1159" s="33">
        <f t="shared" si="397"/>
        <v>46195</v>
      </c>
      <c r="L1159" s="2">
        <f t="shared" si="398"/>
        <v>6</v>
      </c>
      <c r="M1159" s="17">
        <f t="shared" si="399"/>
        <v>6</v>
      </c>
      <c r="N1159" s="12">
        <f t="shared" si="400"/>
        <v>1.001037164</v>
      </c>
      <c r="O1159" s="12">
        <f t="shared" ca="1" si="401"/>
        <v>1.001037164</v>
      </c>
      <c r="P1159" s="17">
        <f t="shared" si="402"/>
        <v>0</v>
      </c>
      <c r="Q1159" s="14">
        <f t="shared" ca="1" si="403"/>
        <v>3733.97708951</v>
      </c>
      <c r="R1159" s="21">
        <f t="shared" si="388"/>
        <v>0</v>
      </c>
      <c r="S1159" s="14">
        <f t="shared" si="404"/>
        <v>0</v>
      </c>
      <c r="T1159" s="4" t="str">
        <f t="shared" si="405"/>
        <v>J=</v>
      </c>
      <c r="U1159" s="33">
        <f t="shared" si="406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89"/>
        <v>46204</v>
      </c>
      <c r="B1160" s="124" t="str">
        <f t="shared" ca="1" si="392"/>
        <v>n.d</v>
      </c>
      <c r="C1160" s="7">
        <f t="shared" si="393"/>
        <v>3600180</v>
      </c>
      <c r="D1160" s="96">
        <f t="shared" si="391"/>
        <v>46203</v>
      </c>
      <c r="E1160" s="94">
        <f ca="1">IF(D1160&lt;$B$1,VLOOKUP(D1160,[1]DI!$A$4:$B$15000,2,FALSE),0)</f>
        <v>0</v>
      </c>
      <c r="F1160" s="14">
        <f t="shared" ca="1" si="394"/>
        <v>1</v>
      </c>
      <c r="G1160" s="14">
        <f ca="1">(TRUNC(PRODUCT($F$12:$F1159),16))</f>
        <v>1.4816560968263399</v>
      </c>
      <c r="H1160" s="14">
        <f t="shared" ca="1" si="395"/>
        <v>1.4816560968263399</v>
      </c>
      <c r="I1160" s="14">
        <f t="shared" ca="1" si="396"/>
        <v>1</v>
      </c>
      <c r="J1160" s="13">
        <f t="shared" si="390"/>
        <v>4.4499999999999998E-2</v>
      </c>
      <c r="K1160" s="33">
        <f t="shared" si="397"/>
        <v>46195</v>
      </c>
      <c r="L1160" s="2">
        <f t="shared" si="398"/>
        <v>7</v>
      </c>
      <c r="M1160" s="17">
        <f t="shared" si="399"/>
        <v>7</v>
      </c>
      <c r="N1160" s="12">
        <f t="shared" si="400"/>
        <v>1.0012101289999999</v>
      </c>
      <c r="O1160" s="12">
        <f t="shared" ca="1" si="401"/>
        <v>1.0012101289999999</v>
      </c>
      <c r="P1160" s="17">
        <f t="shared" si="402"/>
        <v>0</v>
      </c>
      <c r="Q1160" s="14">
        <f t="shared" ca="1" si="403"/>
        <v>4356.6822232100003</v>
      </c>
      <c r="R1160" s="21">
        <f t="shared" si="388"/>
        <v>0</v>
      </c>
      <c r="S1160" s="14">
        <f t="shared" si="404"/>
        <v>0</v>
      </c>
      <c r="T1160" s="4" t="str">
        <f t="shared" si="405"/>
        <v>J=</v>
      </c>
      <c r="U1160" s="33">
        <f t="shared" si="406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89"/>
        <v>46205</v>
      </c>
      <c r="B1161" s="124" t="str">
        <f t="shared" ca="1" si="392"/>
        <v>n.d</v>
      </c>
      <c r="C1161" s="7">
        <f t="shared" si="393"/>
        <v>3600180</v>
      </c>
      <c r="D1161" s="96">
        <f t="shared" si="391"/>
        <v>46204</v>
      </c>
      <c r="E1161" s="94">
        <f ca="1">IF(D1161&lt;$B$1,VLOOKUP(D1161,[1]DI!$A$4:$B$15000,2,FALSE),0)</f>
        <v>0</v>
      </c>
      <c r="F1161" s="14">
        <f t="shared" ca="1" si="394"/>
        <v>1</v>
      </c>
      <c r="G1161" s="14">
        <f ca="1">(TRUNC(PRODUCT($F$12:$F1160),16))</f>
        <v>1.4816560968263399</v>
      </c>
      <c r="H1161" s="14">
        <f t="shared" ca="1" si="395"/>
        <v>1.4816560968263399</v>
      </c>
      <c r="I1161" s="14">
        <f t="shared" ca="1" si="396"/>
        <v>1</v>
      </c>
      <c r="J1161" s="13">
        <f t="shared" si="390"/>
        <v>4.4499999999999998E-2</v>
      </c>
      <c r="K1161" s="33">
        <f t="shared" si="397"/>
        <v>46195</v>
      </c>
      <c r="L1161" s="2">
        <f t="shared" si="398"/>
        <v>8</v>
      </c>
      <c r="M1161" s="17">
        <f t="shared" si="399"/>
        <v>8</v>
      </c>
      <c r="N1161" s="12">
        <f t="shared" si="400"/>
        <v>1.001383124</v>
      </c>
      <c r="O1161" s="12">
        <f t="shared" ca="1" si="401"/>
        <v>1.001383124</v>
      </c>
      <c r="P1161" s="17">
        <f t="shared" si="402"/>
        <v>0</v>
      </c>
      <c r="Q1161" s="14">
        <f t="shared" ca="1" si="403"/>
        <v>4979.49536231</v>
      </c>
      <c r="R1161" s="21">
        <f t="shared" si="388"/>
        <v>0</v>
      </c>
      <c r="S1161" s="14">
        <f t="shared" si="404"/>
        <v>0</v>
      </c>
      <c r="T1161" s="4" t="str">
        <f t="shared" si="405"/>
        <v>J=</v>
      </c>
      <c r="U1161" s="33">
        <f t="shared" si="406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89"/>
        <v>46206</v>
      </c>
      <c r="B1162" s="124" t="str">
        <f t="shared" ca="1" si="392"/>
        <v>n.d</v>
      </c>
      <c r="C1162" s="7">
        <f t="shared" si="393"/>
        <v>3600180</v>
      </c>
      <c r="D1162" s="96">
        <f t="shared" si="391"/>
        <v>46205</v>
      </c>
      <c r="E1162" s="94">
        <f ca="1">IF(D1162&lt;$B$1,VLOOKUP(D1162,[1]DI!$A$4:$B$15000,2,FALSE),0)</f>
        <v>0</v>
      </c>
      <c r="F1162" s="14">
        <f t="shared" ca="1" si="394"/>
        <v>1</v>
      </c>
      <c r="G1162" s="14">
        <f ca="1">(TRUNC(PRODUCT($F$12:$F1161),16))</f>
        <v>1.4816560968263399</v>
      </c>
      <c r="H1162" s="14">
        <f t="shared" ca="1" si="395"/>
        <v>1.4816560968263399</v>
      </c>
      <c r="I1162" s="14">
        <f t="shared" ca="1" si="396"/>
        <v>1</v>
      </c>
      <c r="J1162" s="13">
        <f t="shared" si="390"/>
        <v>4.4499999999999998E-2</v>
      </c>
      <c r="K1162" s="33">
        <f t="shared" si="397"/>
        <v>46195</v>
      </c>
      <c r="L1162" s="2">
        <f t="shared" si="398"/>
        <v>9</v>
      </c>
      <c r="M1162" s="17">
        <f t="shared" si="399"/>
        <v>9</v>
      </c>
      <c r="N1162" s="12">
        <f t="shared" si="400"/>
        <v>1.001556149</v>
      </c>
      <c r="O1162" s="12">
        <f t="shared" ca="1" si="401"/>
        <v>1.001556149</v>
      </c>
      <c r="P1162" s="17">
        <f t="shared" si="402"/>
        <v>0</v>
      </c>
      <c r="Q1162" s="14">
        <f t="shared" ca="1" si="403"/>
        <v>5602.41650682</v>
      </c>
      <c r="R1162" s="21">
        <f t="shared" si="388"/>
        <v>0</v>
      </c>
      <c r="S1162" s="14">
        <f t="shared" si="404"/>
        <v>0</v>
      </c>
      <c r="T1162" s="4" t="str">
        <f t="shared" si="405"/>
        <v>J=</v>
      </c>
      <c r="U1162" s="33">
        <f t="shared" si="406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89"/>
        <v>46209</v>
      </c>
      <c r="B1163" s="124" t="str">
        <f t="shared" ca="1" si="392"/>
        <v>n.d</v>
      </c>
      <c r="C1163" s="7">
        <f t="shared" si="393"/>
        <v>3600180</v>
      </c>
      <c r="D1163" s="96">
        <f t="shared" si="391"/>
        <v>46206</v>
      </c>
      <c r="E1163" s="94">
        <f ca="1">IF(D1163&lt;$B$1,VLOOKUP(D1163,[1]DI!$A$4:$B$15000,2,FALSE),0)</f>
        <v>0</v>
      </c>
      <c r="F1163" s="14">
        <f t="shared" ca="1" si="394"/>
        <v>1</v>
      </c>
      <c r="G1163" s="14">
        <f ca="1">(TRUNC(PRODUCT($F$12:$F1162),16))</f>
        <v>1.4816560968263399</v>
      </c>
      <c r="H1163" s="14">
        <f t="shared" ca="1" si="395"/>
        <v>1.4816560968263399</v>
      </c>
      <c r="I1163" s="14">
        <f t="shared" ca="1" si="396"/>
        <v>1</v>
      </c>
      <c r="J1163" s="13">
        <f t="shared" si="390"/>
        <v>4.4499999999999998E-2</v>
      </c>
      <c r="K1163" s="33">
        <f t="shared" si="397"/>
        <v>46195</v>
      </c>
      <c r="L1163" s="2">
        <f t="shared" si="398"/>
        <v>10</v>
      </c>
      <c r="M1163" s="17">
        <f t="shared" si="399"/>
        <v>10</v>
      </c>
      <c r="N1163" s="12">
        <f t="shared" si="400"/>
        <v>1.0017292040000001</v>
      </c>
      <c r="O1163" s="12">
        <f t="shared" ca="1" si="401"/>
        <v>1.0017292040000001</v>
      </c>
      <c r="P1163" s="17">
        <f t="shared" si="402"/>
        <v>0</v>
      </c>
      <c r="Q1163" s="14">
        <f t="shared" ca="1" si="403"/>
        <v>6225.4456567200004</v>
      </c>
      <c r="R1163" s="21">
        <f t="shared" si="388"/>
        <v>0</v>
      </c>
      <c r="S1163" s="14">
        <f t="shared" si="404"/>
        <v>0</v>
      </c>
      <c r="T1163" s="4" t="str">
        <f t="shared" si="405"/>
        <v>J=</v>
      </c>
      <c r="U1163" s="33">
        <f t="shared" si="406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89"/>
        <v>46210</v>
      </c>
      <c r="B1164" s="124" t="str">
        <f t="shared" ca="1" si="392"/>
        <v>n.d</v>
      </c>
      <c r="C1164" s="7">
        <f t="shared" si="393"/>
        <v>3600180</v>
      </c>
      <c r="D1164" s="96">
        <f t="shared" si="391"/>
        <v>46209</v>
      </c>
      <c r="E1164" s="94">
        <f ca="1">IF(D1164&lt;$B$1,VLOOKUP(D1164,[1]DI!$A$4:$B$15000,2,FALSE),0)</f>
        <v>0</v>
      </c>
      <c r="F1164" s="14">
        <f t="shared" ca="1" si="394"/>
        <v>1</v>
      </c>
      <c r="G1164" s="14">
        <f ca="1">(TRUNC(PRODUCT($F$12:$F1163),16))</f>
        <v>1.4816560968263399</v>
      </c>
      <c r="H1164" s="14">
        <f t="shared" ca="1" si="395"/>
        <v>1.4816560968263399</v>
      </c>
      <c r="I1164" s="14">
        <f t="shared" ca="1" si="396"/>
        <v>1</v>
      </c>
      <c r="J1164" s="13">
        <f t="shared" si="390"/>
        <v>4.4499999999999998E-2</v>
      </c>
      <c r="K1164" s="33">
        <f t="shared" si="397"/>
        <v>46195</v>
      </c>
      <c r="L1164" s="2">
        <f t="shared" si="398"/>
        <v>11</v>
      </c>
      <c r="M1164" s="17">
        <f t="shared" si="399"/>
        <v>11</v>
      </c>
      <c r="N1164" s="12">
        <f t="shared" si="400"/>
        <v>1.0019022879999999</v>
      </c>
      <c r="O1164" s="12">
        <f t="shared" ca="1" si="401"/>
        <v>1.0019022879999999</v>
      </c>
      <c r="P1164" s="17">
        <f t="shared" si="402"/>
        <v>0</v>
      </c>
      <c r="Q1164" s="14">
        <f t="shared" ca="1" si="403"/>
        <v>6848.5792118299996</v>
      </c>
      <c r="R1164" s="21">
        <f t="shared" ref="R1164:R1227" si="407">IF($P1164&gt;0,VLOOKUP($P1164,$W$12:$AC$150,7),0)</f>
        <v>0</v>
      </c>
      <c r="S1164" s="14">
        <f t="shared" si="404"/>
        <v>0</v>
      </c>
      <c r="T1164" s="4" t="str">
        <f t="shared" si="405"/>
        <v>J=</v>
      </c>
      <c r="U1164" s="33">
        <f t="shared" si="406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8">WORKDAY($A1164,1,$W$166:$W$544)</f>
        <v>46211</v>
      </c>
      <c r="B1165" s="124" t="str">
        <f t="shared" ca="1" si="392"/>
        <v>n.d</v>
      </c>
      <c r="C1165" s="7">
        <f t="shared" si="393"/>
        <v>3600180</v>
      </c>
      <c r="D1165" s="96">
        <f t="shared" si="391"/>
        <v>46210</v>
      </c>
      <c r="E1165" s="94">
        <f ca="1">IF(D1165&lt;$B$1,VLOOKUP(D1165,[1]DI!$A$4:$B$15000,2,FALSE),0)</f>
        <v>0</v>
      </c>
      <c r="F1165" s="14">
        <f t="shared" ca="1" si="394"/>
        <v>1</v>
      </c>
      <c r="G1165" s="14">
        <f ca="1">(TRUNC(PRODUCT($F$12:$F1164),16))</f>
        <v>1.4816560968263399</v>
      </c>
      <c r="H1165" s="14">
        <f t="shared" ca="1" si="395"/>
        <v>1.4816560968263399</v>
      </c>
      <c r="I1165" s="14">
        <f t="shared" ca="1" si="396"/>
        <v>1</v>
      </c>
      <c r="J1165" s="13">
        <f t="shared" ref="J1165:J1228" si="409">J1164</f>
        <v>4.4499999999999998E-2</v>
      </c>
      <c r="K1165" s="33">
        <f t="shared" si="397"/>
        <v>46195</v>
      </c>
      <c r="L1165" s="2">
        <f t="shared" si="398"/>
        <v>12</v>
      </c>
      <c r="M1165" s="17">
        <f t="shared" si="399"/>
        <v>12</v>
      </c>
      <c r="N1165" s="12">
        <f t="shared" si="400"/>
        <v>1.0020754030000001</v>
      </c>
      <c r="O1165" s="12">
        <f t="shared" ca="1" si="401"/>
        <v>1.0020754030000001</v>
      </c>
      <c r="P1165" s="17">
        <f t="shared" si="402"/>
        <v>0</v>
      </c>
      <c r="Q1165" s="14">
        <f t="shared" ca="1" si="403"/>
        <v>7471.8243725399998</v>
      </c>
      <c r="R1165" s="21">
        <f t="shared" si="407"/>
        <v>0</v>
      </c>
      <c r="S1165" s="14">
        <f t="shared" si="404"/>
        <v>0</v>
      </c>
      <c r="T1165" s="4" t="str">
        <f t="shared" si="405"/>
        <v>J=</v>
      </c>
      <c r="U1165" s="33">
        <f t="shared" si="406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8"/>
        <v>46212</v>
      </c>
      <c r="B1166" s="124" t="str">
        <f t="shared" ca="1" si="392"/>
        <v>n.d</v>
      </c>
      <c r="C1166" s="7">
        <f t="shared" si="393"/>
        <v>3600180</v>
      </c>
      <c r="D1166" s="96">
        <f t="shared" si="391"/>
        <v>46211</v>
      </c>
      <c r="E1166" s="94">
        <f ca="1">IF(D1166&lt;$B$1,VLOOKUP(D1166,[1]DI!$A$4:$B$15000,2,FALSE),0)</f>
        <v>0</v>
      </c>
      <c r="F1166" s="14">
        <f t="shared" ca="1" si="394"/>
        <v>1</v>
      </c>
      <c r="G1166" s="14">
        <f ca="1">(TRUNC(PRODUCT($F$12:$F1165),16))</f>
        <v>1.4816560968263399</v>
      </c>
      <c r="H1166" s="14">
        <f t="shared" ca="1" si="395"/>
        <v>1.4816560968263399</v>
      </c>
      <c r="I1166" s="14">
        <f t="shared" ca="1" si="396"/>
        <v>1</v>
      </c>
      <c r="J1166" s="13">
        <f t="shared" si="409"/>
        <v>4.4499999999999998E-2</v>
      </c>
      <c r="K1166" s="33">
        <f t="shared" si="397"/>
        <v>46195</v>
      </c>
      <c r="L1166" s="2">
        <f t="shared" si="398"/>
        <v>13</v>
      </c>
      <c r="M1166" s="17">
        <f t="shared" si="399"/>
        <v>13</v>
      </c>
      <c r="N1166" s="12">
        <f t="shared" si="400"/>
        <v>1.0022485480000001</v>
      </c>
      <c r="O1166" s="12">
        <f t="shared" ca="1" si="401"/>
        <v>1.0022485480000001</v>
      </c>
      <c r="P1166" s="17">
        <f t="shared" si="402"/>
        <v>0</v>
      </c>
      <c r="Q1166" s="14">
        <f t="shared" ca="1" si="403"/>
        <v>8095.1775386400004</v>
      </c>
      <c r="R1166" s="21">
        <f t="shared" si="407"/>
        <v>0</v>
      </c>
      <c r="S1166" s="14">
        <f t="shared" si="404"/>
        <v>0</v>
      </c>
      <c r="T1166" s="4" t="str">
        <f t="shared" si="405"/>
        <v>J=</v>
      </c>
      <c r="U1166" s="33">
        <f t="shared" si="406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8"/>
        <v>46213</v>
      </c>
      <c r="B1167" s="124" t="str">
        <f t="shared" ca="1" si="392"/>
        <v>n.d</v>
      </c>
      <c r="C1167" s="7">
        <f t="shared" si="393"/>
        <v>3600180</v>
      </c>
      <c r="D1167" s="96">
        <f t="shared" ref="D1167:D1230" si="410">WORKDAY($A1167,-1,$W$160:$W$544)</f>
        <v>46212</v>
      </c>
      <c r="E1167" s="94">
        <f ca="1">IF(D1167&lt;$B$1,VLOOKUP(D1167,[1]DI!$A$4:$B$15000,2,FALSE),0)</f>
        <v>0</v>
      </c>
      <c r="F1167" s="14">
        <f t="shared" ca="1" si="394"/>
        <v>1</v>
      </c>
      <c r="G1167" s="14">
        <f ca="1">(TRUNC(PRODUCT($F$12:$F1166),16))</f>
        <v>1.4816560968263399</v>
      </c>
      <c r="H1167" s="14">
        <f t="shared" ca="1" si="395"/>
        <v>1.4816560968263399</v>
      </c>
      <c r="I1167" s="14">
        <f t="shared" ca="1" si="396"/>
        <v>1</v>
      </c>
      <c r="J1167" s="13">
        <f t="shared" si="409"/>
        <v>4.4499999999999998E-2</v>
      </c>
      <c r="K1167" s="33">
        <f t="shared" si="397"/>
        <v>46195</v>
      </c>
      <c r="L1167" s="2">
        <f t="shared" si="398"/>
        <v>14</v>
      </c>
      <c r="M1167" s="17">
        <f t="shared" si="399"/>
        <v>14</v>
      </c>
      <c r="N1167" s="12">
        <f t="shared" si="400"/>
        <v>1.002421722</v>
      </c>
      <c r="O1167" s="12">
        <f t="shared" ca="1" si="401"/>
        <v>1.002421722</v>
      </c>
      <c r="P1167" s="17">
        <f t="shared" si="402"/>
        <v>0</v>
      </c>
      <c r="Q1167" s="14">
        <f t="shared" ca="1" si="403"/>
        <v>8718.6351099599997</v>
      </c>
      <c r="R1167" s="21">
        <f t="shared" si="407"/>
        <v>0</v>
      </c>
      <c r="S1167" s="14">
        <f t="shared" si="404"/>
        <v>0</v>
      </c>
      <c r="T1167" s="4" t="str">
        <f t="shared" si="405"/>
        <v>J=</v>
      </c>
      <c r="U1167" s="33">
        <f t="shared" si="406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8"/>
        <v>46216</v>
      </c>
      <c r="B1168" s="124" t="str">
        <f t="shared" ca="1" si="392"/>
        <v>n.d</v>
      </c>
      <c r="C1168" s="7">
        <f t="shared" si="393"/>
        <v>3600180</v>
      </c>
      <c r="D1168" s="96">
        <f t="shared" si="410"/>
        <v>46213</v>
      </c>
      <c r="E1168" s="94">
        <f ca="1">IF(D1168&lt;$B$1,VLOOKUP(D1168,[1]DI!$A$4:$B$15000,2,FALSE),0)</f>
        <v>0</v>
      </c>
      <c r="F1168" s="14">
        <f t="shared" ca="1" si="394"/>
        <v>1</v>
      </c>
      <c r="G1168" s="14">
        <f ca="1">(TRUNC(PRODUCT($F$12:$F1167),16))</f>
        <v>1.4816560968263399</v>
      </c>
      <c r="H1168" s="14">
        <f t="shared" ca="1" si="395"/>
        <v>1.4816560968263399</v>
      </c>
      <c r="I1168" s="14">
        <f t="shared" ca="1" si="396"/>
        <v>1</v>
      </c>
      <c r="J1168" s="13">
        <f t="shared" si="409"/>
        <v>4.4499999999999998E-2</v>
      </c>
      <c r="K1168" s="33">
        <f t="shared" si="397"/>
        <v>46195</v>
      </c>
      <c r="L1168" s="2">
        <f t="shared" si="398"/>
        <v>15</v>
      </c>
      <c r="M1168" s="17">
        <f t="shared" si="399"/>
        <v>15</v>
      </c>
      <c r="N1168" s="12">
        <f t="shared" si="400"/>
        <v>1.0025949270000001</v>
      </c>
      <c r="O1168" s="12">
        <f t="shared" ca="1" si="401"/>
        <v>1.0025949270000001</v>
      </c>
      <c r="P1168" s="17">
        <f t="shared" si="402"/>
        <v>0</v>
      </c>
      <c r="Q1168" s="14">
        <f t="shared" ca="1" si="403"/>
        <v>9342.2042868600001</v>
      </c>
      <c r="R1168" s="21">
        <f t="shared" si="407"/>
        <v>0</v>
      </c>
      <c r="S1168" s="14">
        <f t="shared" si="404"/>
        <v>0</v>
      </c>
      <c r="T1168" s="4" t="str">
        <f t="shared" si="405"/>
        <v>J=</v>
      </c>
      <c r="U1168" s="33">
        <f t="shared" si="406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8"/>
        <v>46217</v>
      </c>
      <c r="B1169" s="124" t="str">
        <f t="shared" ca="1" si="392"/>
        <v>n.d</v>
      </c>
      <c r="C1169" s="7">
        <f t="shared" si="393"/>
        <v>3600180</v>
      </c>
      <c r="D1169" s="96">
        <f t="shared" si="410"/>
        <v>46216</v>
      </c>
      <c r="E1169" s="94">
        <f ca="1">IF(D1169&lt;$B$1,VLOOKUP(D1169,[1]DI!$A$4:$B$15000,2,FALSE),0)</f>
        <v>0</v>
      </c>
      <c r="F1169" s="14">
        <f t="shared" ca="1" si="394"/>
        <v>1</v>
      </c>
      <c r="G1169" s="14">
        <f ca="1">(TRUNC(PRODUCT($F$12:$F1168),16))</f>
        <v>1.4816560968263399</v>
      </c>
      <c r="H1169" s="14">
        <f t="shared" ca="1" si="395"/>
        <v>1.4816560968263399</v>
      </c>
      <c r="I1169" s="14">
        <f t="shared" ca="1" si="396"/>
        <v>1</v>
      </c>
      <c r="J1169" s="13">
        <f t="shared" si="409"/>
        <v>4.4499999999999998E-2</v>
      </c>
      <c r="K1169" s="33">
        <f t="shared" si="397"/>
        <v>46195</v>
      </c>
      <c r="L1169" s="2">
        <f t="shared" si="398"/>
        <v>16</v>
      </c>
      <c r="M1169" s="17">
        <f t="shared" si="399"/>
        <v>16</v>
      </c>
      <c r="N1169" s="12">
        <f t="shared" si="400"/>
        <v>1.0027681610000001</v>
      </c>
      <c r="O1169" s="12">
        <f t="shared" ca="1" si="401"/>
        <v>1.0027681610000001</v>
      </c>
      <c r="P1169" s="17">
        <f t="shared" si="402"/>
        <v>0</v>
      </c>
      <c r="Q1169" s="14">
        <f t="shared" ca="1" si="403"/>
        <v>9965.8778689800001</v>
      </c>
      <c r="R1169" s="21">
        <f t="shared" si="407"/>
        <v>0</v>
      </c>
      <c r="S1169" s="14">
        <f t="shared" si="404"/>
        <v>0</v>
      </c>
      <c r="T1169" s="4" t="str">
        <f t="shared" si="405"/>
        <v>J=</v>
      </c>
      <c r="U1169" s="33">
        <f t="shared" si="406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8"/>
        <v>46218</v>
      </c>
      <c r="B1170" s="124" t="str">
        <f t="shared" ca="1" si="392"/>
        <v>n.d</v>
      </c>
      <c r="C1170" s="7">
        <f t="shared" si="393"/>
        <v>3600180</v>
      </c>
      <c r="D1170" s="96">
        <f t="shared" si="410"/>
        <v>46217</v>
      </c>
      <c r="E1170" s="94">
        <f ca="1">IF(D1170&lt;$B$1,VLOOKUP(D1170,[1]DI!$A$4:$B$15000,2,FALSE),0)</f>
        <v>0</v>
      </c>
      <c r="F1170" s="14">
        <f t="shared" ca="1" si="394"/>
        <v>1</v>
      </c>
      <c r="G1170" s="14">
        <f ca="1">(TRUNC(PRODUCT($F$12:$F1169),16))</f>
        <v>1.4816560968263399</v>
      </c>
      <c r="H1170" s="14">
        <f t="shared" ca="1" si="395"/>
        <v>1.4816560968263399</v>
      </c>
      <c r="I1170" s="14">
        <f t="shared" ca="1" si="396"/>
        <v>1</v>
      </c>
      <c r="J1170" s="13">
        <f t="shared" si="409"/>
        <v>4.4499999999999998E-2</v>
      </c>
      <c r="K1170" s="33">
        <f t="shared" si="397"/>
        <v>46195</v>
      </c>
      <c r="L1170" s="2">
        <f t="shared" si="398"/>
        <v>17</v>
      </c>
      <c r="M1170" s="17">
        <f t="shared" si="399"/>
        <v>17</v>
      </c>
      <c r="N1170" s="12">
        <f t="shared" si="400"/>
        <v>1.0029414249999999</v>
      </c>
      <c r="O1170" s="12">
        <f t="shared" ca="1" si="401"/>
        <v>1.0029414249999999</v>
      </c>
      <c r="P1170" s="17">
        <f t="shared" si="402"/>
        <v>0</v>
      </c>
      <c r="Q1170" s="14">
        <f t="shared" ca="1" si="403"/>
        <v>10589.659456490001</v>
      </c>
      <c r="R1170" s="21">
        <f t="shared" si="407"/>
        <v>0</v>
      </c>
      <c r="S1170" s="14">
        <f t="shared" si="404"/>
        <v>0</v>
      </c>
      <c r="T1170" s="4" t="str">
        <f t="shared" si="405"/>
        <v>J=</v>
      </c>
      <c r="U1170" s="33">
        <f t="shared" si="406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8"/>
        <v>46219</v>
      </c>
      <c r="B1171" s="124" t="str">
        <f t="shared" ca="1" si="392"/>
        <v>n.d</v>
      </c>
      <c r="C1171" s="7">
        <f t="shared" si="393"/>
        <v>3600180</v>
      </c>
      <c r="D1171" s="96">
        <f t="shared" si="410"/>
        <v>46218</v>
      </c>
      <c r="E1171" s="94">
        <f ca="1">IF(D1171&lt;$B$1,VLOOKUP(D1171,[1]DI!$A$4:$B$15000,2,FALSE),0)</f>
        <v>0</v>
      </c>
      <c r="F1171" s="14">
        <f t="shared" ca="1" si="394"/>
        <v>1</v>
      </c>
      <c r="G1171" s="14">
        <f ca="1">(TRUNC(PRODUCT($F$12:$F1170),16))</f>
        <v>1.4816560968263399</v>
      </c>
      <c r="H1171" s="14">
        <f t="shared" ca="1" si="395"/>
        <v>1.4816560968263399</v>
      </c>
      <c r="I1171" s="14">
        <f t="shared" ca="1" si="396"/>
        <v>1</v>
      </c>
      <c r="J1171" s="13">
        <f t="shared" si="409"/>
        <v>4.4499999999999998E-2</v>
      </c>
      <c r="K1171" s="33">
        <f t="shared" si="397"/>
        <v>46195</v>
      </c>
      <c r="L1171" s="2">
        <f t="shared" si="398"/>
        <v>18</v>
      </c>
      <c r="M1171" s="17">
        <f t="shared" si="399"/>
        <v>18</v>
      </c>
      <c r="N1171" s="12">
        <f t="shared" si="400"/>
        <v>1.003114719</v>
      </c>
      <c r="O1171" s="12">
        <f t="shared" ca="1" si="401"/>
        <v>1.003114719</v>
      </c>
      <c r="P1171" s="17">
        <f t="shared" si="402"/>
        <v>0</v>
      </c>
      <c r="Q1171" s="14">
        <f t="shared" ca="1" si="403"/>
        <v>11213.54904942</v>
      </c>
      <c r="R1171" s="21">
        <f t="shared" si="407"/>
        <v>0</v>
      </c>
      <c r="S1171" s="14">
        <f t="shared" si="404"/>
        <v>0</v>
      </c>
      <c r="T1171" s="4" t="str">
        <f t="shared" si="405"/>
        <v>J=</v>
      </c>
      <c r="U1171" s="33">
        <f t="shared" si="406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8"/>
        <v>46220</v>
      </c>
      <c r="B1172" s="124" t="str">
        <f t="shared" ca="1" si="392"/>
        <v>n.d</v>
      </c>
      <c r="C1172" s="7">
        <f t="shared" si="393"/>
        <v>3600180</v>
      </c>
      <c r="D1172" s="96">
        <f t="shared" si="410"/>
        <v>46219</v>
      </c>
      <c r="E1172" s="94">
        <f ca="1">IF(D1172&lt;$B$1,VLOOKUP(D1172,[1]DI!$A$4:$B$15000,2,FALSE),0)</f>
        <v>0</v>
      </c>
      <c r="F1172" s="14">
        <f t="shared" ca="1" si="394"/>
        <v>1</v>
      </c>
      <c r="G1172" s="14">
        <f ca="1">(TRUNC(PRODUCT($F$12:$F1171),16))</f>
        <v>1.4816560968263399</v>
      </c>
      <c r="H1172" s="14">
        <f t="shared" ca="1" si="395"/>
        <v>1.4816560968263399</v>
      </c>
      <c r="I1172" s="14">
        <f t="shared" ca="1" si="396"/>
        <v>1</v>
      </c>
      <c r="J1172" s="13">
        <f t="shared" si="409"/>
        <v>4.4499999999999998E-2</v>
      </c>
      <c r="K1172" s="33">
        <f t="shared" si="397"/>
        <v>46195</v>
      </c>
      <c r="L1172" s="2">
        <f t="shared" si="398"/>
        <v>19</v>
      </c>
      <c r="M1172" s="17">
        <f t="shared" si="399"/>
        <v>19</v>
      </c>
      <c r="N1172" s="12">
        <f t="shared" si="400"/>
        <v>1.003288044</v>
      </c>
      <c r="O1172" s="12">
        <f t="shared" ca="1" si="401"/>
        <v>1.003288044</v>
      </c>
      <c r="P1172" s="17">
        <f t="shared" si="402"/>
        <v>0</v>
      </c>
      <c r="Q1172" s="14">
        <f t="shared" ca="1" si="403"/>
        <v>11837.55024792</v>
      </c>
      <c r="R1172" s="21">
        <f t="shared" si="407"/>
        <v>0</v>
      </c>
      <c r="S1172" s="14">
        <f t="shared" si="404"/>
        <v>0</v>
      </c>
      <c r="T1172" s="4" t="str">
        <f t="shared" si="405"/>
        <v>J=</v>
      </c>
      <c r="U1172" s="33">
        <f t="shared" si="406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8"/>
        <v>46223</v>
      </c>
      <c r="B1173" s="124" t="str">
        <f t="shared" ca="1" si="392"/>
        <v>n.d</v>
      </c>
      <c r="C1173" s="7">
        <f t="shared" si="393"/>
        <v>3600180</v>
      </c>
      <c r="D1173" s="96">
        <f t="shared" si="410"/>
        <v>46220</v>
      </c>
      <c r="E1173" s="94">
        <f ca="1">IF(D1173&lt;$B$1,VLOOKUP(D1173,[1]DI!$A$4:$B$15000,2,FALSE),0)</f>
        <v>0</v>
      </c>
      <c r="F1173" s="14">
        <f t="shared" ca="1" si="394"/>
        <v>1</v>
      </c>
      <c r="G1173" s="14">
        <f ca="1">(TRUNC(PRODUCT($F$12:$F1172),16))</f>
        <v>1.4816560968263399</v>
      </c>
      <c r="H1173" s="14">
        <f t="shared" ca="1" si="395"/>
        <v>1.4816560968263399</v>
      </c>
      <c r="I1173" s="14">
        <f t="shared" ca="1" si="396"/>
        <v>1</v>
      </c>
      <c r="J1173" s="13">
        <f t="shared" si="409"/>
        <v>4.4499999999999998E-2</v>
      </c>
      <c r="K1173" s="33">
        <f t="shared" si="397"/>
        <v>46195</v>
      </c>
      <c r="L1173" s="2">
        <f t="shared" si="398"/>
        <v>20</v>
      </c>
      <c r="M1173" s="17">
        <f t="shared" si="399"/>
        <v>20</v>
      </c>
      <c r="N1173" s="12">
        <f t="shared" si="400"/>
        <v>1.003461398</v>
      </c>
      <c r="O1173" s="12">
        <f t="shared" ca="1" si="401"/>
        <v>1.003461398</v>
      </c>
      <c r="P1173" s="17">
        <f t="shared" si="402"/>
        <v>56</v>
      </c>
      <c r="Q1173" s="14">
        <f t="shared" ca="1" si="403"/>
        <v>12461.65585164</v>
      </c>
      <c r="R1173" s="21">
        <f t="shared" si="407"/>
        <v>0</v>
      </c>
      <c r="S1173" s="14">
        <f t="shared" si="404"/>
        <v>0</v>
      </c>
      <c r="T1173" s="4" t="str">
        <f t="shared" si="405"/>
        <v>J=</v>
      </c>
      <c r="U1173" s="33">
        <f t="shared" si="406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8"/>
        <v>46224</v>
      </c>
      <c r="B1174" s="124" t="str">
        <f t="shared" ca="1" si="392"/>
        <v>n.d</v>
      </c>
      <c r="C1174" s="7">
        <f t="shared" si="393"/>
        <v>3600180</v>
      </c>
      <c r="D1174" s="96">
        <f t="shared" si="410"/>
        <v>46223</v>
      </c>
      <c r="E1174" s="94">
        <f ca="1">IF(D1174&lt;$B$1,VLOOKUP(D1174,[1]DI!$A$4:$B$15000,2,FALSE),0)</f>
        <v>0</v>
      </c>
      <c r="F1174" s="14">
        <f t="shared" ca="1" si="394"/>
        <v>1</v>
      </c>
      <c r="G1174" s="14">
        <f ca="1">(TRUNC(PRODUCT($F$12:$F1173),16))</f>
        <v>1.4816560968263399</v>
      </c>
      <c r="H1174" s="14">
        <f t="shared" ca="1" si="395"/>
        <v>1.4816560968263399</v>
      </c>
      <c r="I1174" s="14">
        <f t="shared" ca="1" si="396"/>
        <v>1</v>
      </c>
      <c r="J1174" s="13">
        <f t="shared" si="409"/>
        <v>4.4499999999999998E-2</v>
      </c>
      <c r="K1174" s="33">
        <f t="shared" si="397"/>
        <v>46223</v>
      </c>
      <c r="L1174" s="2">
        <f t="shared" si="398"/>
        <v>1</v>
      </c>
      <c r="M1174" s="17">
        <f t="shared" si="399"/>
        <v>1</v>
      </c>
      <c r="N1174" s="12">
        <f t="shared" si="400"/>
        <v>1.000172786</v>
      </c>
      <c r="O1174" s="12">
        <f t="shared" ca="1" si="401"/>
        <v>1.000172786</v>
      </c>
      <c r="P1174" s="17">
        <f t="shared" si="402"/>
        <v>0</v>
      </c>
      <c r="Q1174" s="14">
        <f t="shared" ca="1" si="403"/>
        <v>622.06070148000003</v>
      </c>
      <c r="R1174" s="21">
        <f t="shared" si="407"/>
        <v>0</v>
      </c>
      <c r="S1174" s="14">
        <f t="shared" si="404"/>
        <v>0</v>
      </c>
      <c r="T1174" s="4" t="str">
        <f t="shared" si="405"/>
        <v>J=</v>
      </c>
      <c r="U1174" s="33">
        <f t="shared" si="406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8"/>
        <v>46225</v>
      </c>
      <c r="B1175" s="124" t="str">
        <f t="shared" ca="1" si="392"/>
        <v>n.d</v>
      </c>
      <c r="C1175" s="7">
        <f t="shared" si="393"/>
        <v>3600180</v>
      </c>
      <c r="D1175" s="96">
        <f t="shared" si="410"/>
        <v>46224</v>
      </c>
      <c r="E1175" s="94">
        <f ca="1">IF(D1175&lt;$B$1,VLOOKUP(D1175,[1]DI!$A$4:$B$15000,2,FALSE),0)</f>
        <v>0</v>
      </c>
      <c r="F1175" s="14">
        <f t="shared" ca="1" si="394"/>
        <v>1</v>
      </c>
      <c r="G1175" s="14">
        <f ca="1">(TRUNC(PRODUCT($F$12:$F1174),16))</f>
        <v>1.4816560968263399</v>
      </c>
      <c r="H1175" s="14">
        <f t="shared" ca="1" si="395"/>
        <v>1.4816560968263399</v>
      </c>
      <c r="I1175" s="14">
        <f t="shared" ca="1" si="396"/>
        <v>1</v>
      </c>
      <c r="J1175" s="13">
        <f t="shared" si="409"/>
        <v>4.4499999999999998E-2</v>
      </c>
      <c r="K1175" s="33">
        <f t="shared" si="397"/>
        <v>46223</v>
      </c>
      <c r="L1175" s="2">
        <f t="shared" si="398"/>
        <v>2</v>
      </c>
      <c r="M1175" s="17">
        <f t="shared" si="399"/>
        <v>2</v>
      </c>
      <c r="N1175" s="12">
        <f t="shared" si="400"/>
        <v>1.0003456019999999</v>
      </c>
      <c r="O1175" s="12">
        <f t="shared" ca="1" si="401"/>
        <v>1.0003456019999999</v>
      </c>
      <c r="P1175" s="17">
        <f t="shared" si="402"/>
        <v>0</v>
      </c>
      <c r="Q1175" s="14">
        <f t="shared" ca="1" si="403"/>
        <v>1244.2294083500001</v>
      </c>
      <c r="R1175" s="21">
        <f t="shared" si="407"/>
        <v>0</v>
      </c>
      <c r="S1175" s="14">
        <f t="shared" si="404"/>
        <v>0</v>
      </c>
      <c r="T1175" s="4" t="str">
        <f t="shared" si="405"/>
        <v>J=</v>
      </c>
      <c r="U1175" s="33">
        <f t="shared" si="406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8"/>
        <v>46226</v>
      </c>
      <c r="B1176" s="124" t="str">
        <f t="shared" ca="1" si="392"/>
        <v>n.d</v>
      </c>
      <c r="C1176" s="7">
        <f t="shared" si="393"/>
        <v>3600180</v>
      </c>
      <c r="D1176" s="96">
        <f t="shared" si="410"/>
        <v>46225</v>
      </c>
      <c r="E1176" s="94">
        <f ca="1">IF(D1176&lt;$B$1,VLOOKUP(D1176,[1]DI!$A$4:$B$15000,2,FALSE),0)</f>
        <v>0</v>
      </c>
      <c r="F1176" s="14">
        <f t="shared" ca="1" si="394"/>
        <v>1</v>
      </c>
      <c r="G1176" s="14">
        <f ca="1">(TRUNC(PRODUCT($F$12:$F1175),16))</f>
        <v>1.4816560968263399</v>
      </c>
      <c r="H1176" s="14">
        <f t="shared" ca="1" si="395"/>
        <v>1.4816560968263399</v>
      </c>
      <c r="I1176" s="14">
        <f t="shared" ca="1" si="396"/>
        <v>1</v>
      </c>
      <c r="J1176" s="13">
        <f t="shared" si="409"/>
        <v>4.4499999999999998E-2</v>
      </c>
      <c r="K1176" s="33">
        <f t="shared" si="397"/>
        <v>46223</v>
      </c>
      <c r="L1176" s="2">
        <f t="shared" si="398"/>
        <v>3</v>
      </c>
      <c r="M1176" s="17">
        <f t="shared" si="399"/>
        <v>3</v>
      </c>
      <c r="N1176" s="12">
        <f t="shared" si="400"/>
        <v>1.0005184469999999</v>
      </c>
      <c r="O1176" s="12">
        <f t="shared" ca="1" si="401"/>
        <v>1.0005184469999999</v>
      </c>
      <c r="P1176" s="17">
        <f t="shared" si="402"/>
        <v>0</v>
      </c>
      <c r="Q1176" s="14">
        <f t="shared" ca="1" si="403"/>
        <v>1866.50252045</v>
      </c>
      <c r="R1176" s="21">
        <f t="shared" si="407"/>
        <v>0</v>
      </c>
      <c r="S1176" s="14">
        <f t="shared" si="404"/>
        <v>0</v>
      </c>
      <c r="T1176" s="4" t="str">
        <f t="shared" si="405"/>
        <v>J=</v>
      </c>
      <c r="U1176" s="33">
        <f t="shared" si="406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8"/>
        <v>46227</v>
      </c>
      <c r="B1177" s="124" t="str">
        <f t="shared" ca="1" si="392"/>
        <v>n.d</v>
      </c>
      <c r="C1177" s="7">
        <f t="shared" si="393"/>
        <v>3600180</v>
      </c>
      <c r="D1177" s="96">
        <f t="shared" si="410"/>
        <v>46226</v>
      </c>
      <c r="E1177" s="94">
        <f ca="1">IF(D1177&lt;$B$1,VLOOKUP(D1177,[1]DI!$A$4:$B$15000,2,FALSE),0)</f>
        <v>0</v>
      </c>
      <c r="F1177" s="14">
        <f t="shared" ca="1" si="394"/>
        <v>1</v>
      </c>
      <c r="G1177" s="14">
        <f ca="1">(TRUNC(PRODUCT($F$12:$F1176),16))</f>
        <v>1.4816560968263399</v>
      </c>
      <c r="H1177" s="14">
        <f t="shared" ca="1" si="395"/>
        <v>1.4816560968263399</v>
      </c>
      <c r="I1177" s="14">
        <f t="shared" ca="1" si="396"/>
        <v>1</v>
      </c>
      <c r="J1177" s="13">
        <f t="shared" si="409"/>
        <v>4.4499999999999998E-2</v>
      </c>
      <c r="K1177" s="33">
        <f t="shared" si="397"/>
        <v>46223</v>
      </c>
      <c r="L1177" s="2">
        <f t="shared" si="398"/>
        <v>4</v>
      </c>
      <c r="M1177" s="17">
        <f t="shared" si="399"/>
        <v>4</v>
      </c>
      <c r="N1177" s="12">
        <f t="shared" si="400"/>
        <v>1.0006913230000001</v>
      </c>
      <c r="O1177" s="12">
        <f t="shared" ca="1" si="401"/>
        <v>1.0006913230000001</v>
      </c>
      <c r="P1177" s="17">
        <f t="shared" si="402"/>
        <v>0</v>
      </c>
      <c r="Q1177" s="14">
        <f t="shared" ca="1" si="403"/>
        <v>2488.8872381400001</v>
      </c>
      <c r="R1177" s="21">
        <f t="shared" si="407"/>
        <v>0</v>
      </c>
      <c r="S1177" s="14">
        <f t="shared" si="404"/>
        <v>0</v>
      </c>
      <c r="T1177" s="4" t="str">
        <f t="shared" si="405"/>
        <v>J=</v>
      </c>
      <c r="U1177" s="33">
        <f t="shared" si="406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8"/>
        <v>46230</v>
      </c>
      <c r="B1178" s="124" t="str">
        <f t="shared" ca="1" si="392"/>
        <v>n.d</v>
      </c>
      <c r="C1178" s="7">
        <f t="shared" si="393"/>
        <v>3600180</v>
      </c>
      <c r="D1178" s="96">
        <f t="shared" si="410"/>
        <v>46227</v>
      </c>
      <c r="E1178" s="94">
        <f ca="1">IF(D1178&lt;$B$1,VLOOKUP(D1178,[1]DI!$A$4:$B$15000,2,FALSE),0)</f>
        <v>0</v>
      </c>
      <c r="F1178" s="14">
        <f t="shared" ca="1" si="394"/>
        <v>1</v>
      </c>
      <c r="G1178" s="14">
        <f ca="1">(TRUNC(PRODUCT($F$12:$F1177),16))</f>
        <v>1.4816560968263399</v>
      </c>
      <c r="H1178" s="14">
        <f t="shared" ca="1" si="395"/>
        <v>1.4816560968263399</v>
      </c>
      <c r="I1178" s="14">
        <f t="shared" ca="1" si="396"/>
        <v>1</v>
      </c>
      <c r="J1178" s="13">
        <f t="shared" si="409"/>
        <v>4.4499999999999998E-2</v>
      </c>
      <c r="K1178" s="33">
        <f t="shared" si="397"/>
        <v>46223</v>
      </c>
      <c r="L1178" s="2">
        <f t="shared" si="398"/>
        <v>5</v>
      </c>
      <c r="M1178" s="17">
        <f t="shared" si="399"/>
        <v>5</v>
      </c>
      <c r="N1178" s="12">
        <f t="shared" si="400"/>
        <v>1.000864228</v>
      </c>
      <c r="O1178" s="12">
        <f t="shared" ca="1" si="401"/>
        <v>1.000864228</v>
      </c>
      <c r="P1178" s="17">
        <f t="shared" si="402"/>
        <v>0</v>
      </c>
      <c r="Q1178" s="14">
        <f t="shared" ca="1" si="403"/>
        <v>3111.3763610300002</v>
      </c>
      <c r="R1178" s="21">
        <f t="shared" si="407"/>
        <v>0</v>
      </c>
      <c r="S1178" s="14">
        <f t="shared" si="404"/>
        <v>0</v>
      </c>
      <c r="T1178" s="4" t="str">
        <f t="shared" si="405"/>
        <v>J=</v>
      </c>
      <c r="U1178" s="33">
        <f t="shared" si="406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8"/>
        <v>46231</v>
      </c>
      <c r="B1179" s="124" t="str">
        <f t="shared" ca="1" si="392"/>
        <v>n.d</v>
      </c>
      <c r="C1179" s="7">
        <f t="shared" si="393"/>
        <v>3600180</v>
      </c>
      <c r="D1179" s="96">
        <f t="shared" si="410"/>
        <v>46230</v>
      </c>
      <c r="E1179" s="94">
        <f ca="1">IF(D1179&lt;$B$1,VLOOKUP(D1179,[1]DI!$A$4:$B$15000,2,FALSE),0)</f>
        <v>0</v>
      </c>
      <c r="F1179" s="14">
        <f t="shared" ca="1" si="394"/>
        <v>1</v>
      </c>
      <c r="G1179" s="14">
        <f ca="1">(TRUNC(PRODUCT($F$12:$F1178),16))</f>
        <v>1.4816560968263399</v>
      </c>
      <c r="H1179" s="14">
        <f t="shared" ca="1" si="395"/>
        <v>1.4816560968263399</v>
      </c>
      <c r="I1179" s="14">
        <f t="shared" ca="1" si="396"/>
        <v>1</v>
      </c>
      <c r="J1179" s="13">
        <f t="shared" si="409"/>
        <v>4.4499999999999998E-2</v>
      </c>
      <c r="K1179" s="33">
        <f t="shared" si="397"/>
        <v>46223</v>
      </c>
      <c r="L1179" s="2">
        <f t="shared" si="398"/>
        <v>6</v>
      </c>
      <c r="M1179" s="17">
        <f t="shared" si="399"/>
        <v>6</v>
      </c>
      <c r="N1179" s="12">
        <f t="shared" si="400"/>
        <v>1.001037164</v>
      </c>
      <c r="O1179" s="12">
        <f t="shared" ca="1" si="401"/>
        <v>1.001037164</v>
      </c>
      <c r="P1179" s="17">
        <f t="shared" si="402"/>
        <v>0</v>
      </c>
      <c r="Q1179" s="14">
        <f t="shared" ca="1" si="403"/>
        <v>3733.97708951</v>
      </c>
      <c r="R1179" s="21">
        <f t="shared" si="407"/>
        <v>0</v>
      </c>
      <c r="S1179" s="14">
        <f t="shared" si="404"/>
        <v>0</v>
      </c>
      <c r="T1179" s="4" t="str">
        <f t="shared" si="405"/>
        <v>J=</v>
      </c>
      <c r="U1179" s="33">
        <f t="shared" si="406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8"/>
        <v>46232</v>
      </c>
      <c r="B1180" s="124" t="str">
        <f t="shared" ca="1" si="392"/>
        <v>n.d</v>
      </c>
      <c r="C1180" s="7">
        <f t="shared" si="393"/>
        <v>3600180</v>
      </c>
      <c r="D1180" s="96">
        <f t="shared" si="410"/>
        <v>46231</v>
      </c>
      <c r="E1180" s="94">
        <f ca="1">IF(D1180&lt;$B$1,VLOOKUP(D1180,[1]DI!$A$4:$B$15000,2,FALSE),0)</f>
        <v>0</v>
      </c>
      <c r="F1180" s="14">
        <f t="shared" ca="1" si="394"/>
        <v>1</v>
      </c>
      <c r="G1180" s="14">
        <f ca="1">(TRUNC(PRODUCT($F$12:$F1179),16))</f>
        <v>1.4816560968263399</v>
      </c>
      <c r="H1180" s="14">
        <f t="shared" ca="1" si="395"/>
        <v>1.4816560968263399</v>
      </c>
      <c r="I1180" s="14">
        <f t="shared" ca="1" si="396"/>
        <v>1</v>
      </c>
      <c r="J1180" s="13">
        <f t="shared" si="409"/>
        <v>4.4499999999999998E-2</v>
      </c>
      <c r="K1180" s="33">
        <f t="shared" si="397"/>
        <v>46223</v>
      </c>
      <c r="L1180" s="2">
        <f t="shared" si="398"/>
        <v>7</v>
      </c>
      <c r="M1180" s="17">
        <f t="shared" si="399"/>
        <v>7</v>
      </c>
      <c r="N1180" s="12">
        <f t="shared" si="400"/>
        <v>1.0012101289999999</v>
      </c>
      <c r="O1180" s="12">
        <f t="shared" ca="1" si="401"/>
        <v>1.0012101289999999</v>
      </c>
      <c r="P1180" s="17">
        <f t="shared" si="402"/>
        <v>0</v>
      </c>
      <c r="Q1180" s="14">
        <f t="shared" ca="1" si="403"/>
        <v>4356.6822232100003</v>
      </c>
      <c r="R1180" s="21">
        <f t="shared" si="407"/>
        <v>0</v>
      </c>
      <c r="S1180" s="14">
        <f t="shared" si="404"/>
        <v>0</v>
      </c>
      <c r="T1180" s="4" t="str">
        <f t="shared" si="405"/>
        <v>J=</v>
      </c>
      <c r="U1180" s="33">
        <f t="shared" si="406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8"/>
        <v>46233</v>
      </c>
      <c r="B1181" s="124" t="str">
        <f t="shared" ca="1" si="392"/>
        <v>n.d</v>
      </c>
      <c r="C1181" s="7">
        <f t="shared" si="393"/>
        <v>3600180</v>
      </c>
      <c r="D1181" s="96">
        <f t="shared" si="410"/>
        <v>46232</v>
      </c>
      <c r="E1181" s="94">
        <f ca="1">IF(D1181&lt;$B$1,VLOOKUP(D1181,[1]DI!$A$4:$B$15000,2,FALSE),0)</f>
        <v>0</v>
      </c>
      <c r="F1181" s="14">
        <f t="shared" ca="1" si="394"/>
        <v>1</v>
      </c>
      <c r="G1181" s="14">
        <f ca="1">(TRUNC(PRODUCT($F$12:$F1180),16))</f>
        <v>1.4816560968263399</v>
      </c>
      <c r="H1181" s="14">
        <f t="shared" ca="1" si="395"/>
        <v>1.4816560968263399</v>
      </c>
      <c r="I1181" s="14">
        <f t="shared" ca="1" si="396"/>
        <v>1</v>
      </c>
      <c r="J1181" s="13">
        <f t="shared" si="409"/>
        <v>4.4499999999999998E-2</v>
      </c>
      <c r="K1181" s="33">
        <f t="shared" si="397"/>
        <v>46223</v>
      </c>
      <c r="L1181" s="2">
        <f t="shared" si="398"/>
        <v>8</v>
      </c>
      <c r="M1181" s="17">
        <f t="shared" si="399"/>
        <v>8</v>
      </c>
      <c r="N1181" s="12">
        <f t="shared" si="400"/>
        <v>1.001383124</v>
      </c>
      <c r="O1181" s="12">
        <f t="shared" ca="1" si="401"/>
        <v>1.001383124</v>
      </c>
      <c r="P1181" s="17">
        <f t="shared" si="402"/>
        <v>0</v>
      </c>
      <c r="Q1181" s="14">
        <f t="shared" ca="1" si="403"/>
        <v>4979.49536231</v>
      </c>
      <c r="R1181" s="21">
        <f t="shared" si="407"/>
        <v>0</v>
      </c>
      <c r="S1181" s="14">
        <f t="shared" si="404"/>
        <v>0</v>
      </c>
      <c r="T1181" s="4" t="str">
        <f t="shared" si="405"/>
        <v>J=</v>
      </c>
      <c r="U1181" s="33">
        <f t="shared" si="406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8"/>
        <v>46234</v>
      </c>
      <c r="B1182" s="124" t="str">
        <f t="shared" ca="1" si="392"/>
        <v>n.d</v>
      </c>
      <c r="C1182" s="7">
        <f t="shared" si="393"/>
        <v>3600180</v>
      </c>
      <c r="D1182" s="96">
        <f t="shared" si="410"/>
        <v>46233</v>
      </c>
      <c r="E1182" s="94">
        <f ca="1">IF(D1182&lt;$B$1,VLOOKUP(D1182,[1]DI!$A$4:$B$15000,2,FALSE),0)</f>
        <v>0</v>
      </c>
      <c r="F1182" s="14">
        <f t="shared" ca="1" si="394"/>
        <v>1</v>
      </c>
      <c r="G1182" s="14">
        <f ca="1">(TRUNC(PRODUCT($F$12:$F1181),16))</f>
        <v>1.4816560968263399</v>
      </c>
      <c r="H1182" s="14">
        <f t="shared" ca="1" si="395"/>
        <v>1.4816560968263399</v>
      </c>
      <c r="I1182" s="14">
        <f t="shared" ca="1" si="396"/>
        <v>1</v>
      </c>
      <c r="J1182" s="13">
        <f t="shared" si="409"/>
        <v>4.4499999999999998E-2</v>
      </c>
      <c r="K1182" s="33">
        <f t="shared" si="397"/>
        <v>46223</v>
      </c>
      <c r="L1182" s="2">
        <f t="shared" si="398"/>
        <v>9</v>
      </c>
      <c r="M1182" s="17">
        <f t="shared" si="399"/>
        <v>9</v>
      </c>
      <c r="N1182" s="12">
        <f t="shared" si="400"/>
        <v>1.001556149</v>
      </c>
      <c r="O1182" s="12">
        <f t="shared" ca="1" si="401"/>
        <v>1.001556149</v>
      </c>
      <c r="P1182" s="17">
        <f t="shared" si="402"/>
        <v>0</v>
      </c>
      <c r="Q1182" s="14">
        <f t="shared" ca="1" si="403"/>
        <v>5602.41650682</v>
      </c>
      <c r="R1182" s="21">
        <f t="shared" si="407"/>
        <v>0</v>
      </c>
      <c r="S1182" s="14">
        <f t="shared" si="404"/>
        <v>0</v>
      </c>
      <c r="T1182" s="4" t="str">
        <f t="shared" si="405"/>
        <v>J=</v>
      </c>
      <c r="U1182" s="33">
        <f t="shared" si="406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8"/>
        <v>46237</v>
      </c>
      <c r="B1183" s="124" t="str">
        <f t="shared" ca="1" si="392"/>
        <v>n.d</v>
      </c>
      <c r="C1183" s="7">
        <f t="shared" si="393"/>
        <v>3600180</v>
      </c>
      <c r="D1183" s="96">
        <f t="shared" si="410"/>
        <v>46234</v>
      </c>
      <c r="E1183" s="94">
        <f ca="1">IF(D1183&lt;$B$1,VLOOKUP(D1183,[1]DI!$A$4:$B$15000,2,FALSE),0)</f>
        <v>0</v>
      </c>
      <c r="F1183" s="14">
        <f t="shared" ca="1" si="394"/>
        <v>1</v>
      </c>
      <c r="G1183" s="14">
        <f ca="1">(TRUNC(PRODUCT($F$12:$F1182),16))</f>
        <v>1.4816560968263399</v>
      </c>
      <c r="H1183" s="14">
        <f t="shared" ca="1" si="395"/>
        <v>1.4816560968263399</v>
      </c>
      <c r="I1183" s="14">
        <f t="shared" ca="1" si="396"/>
        <v>1</v>
      </c>
      <c r="J1183" s="13">
        <f t="shared" si="409"/>
        <v>4.4499999999999998E-2</v>
      </c>
      <c r="K1183" s="33">
        <f t="shared" si="397"/>
        <v>46223</v>
      </c>
      <c r="L1183" s="2">
        <f t="shared" si="398"/>
        <v>10</v>
      </c>
      <c r="M1183" s="17">
        <f t="shared" si="399"/>
        <v>10</v>
      </c>
      <c r="N1183" s="12">
        <f t="shared" si="400"/>
        <v>1.0017292040000001</v>
      </c>
      <c r="O1183" s="12">
        <f t="shared" ca="1" si="401"/>
        <v>1.0017292040000001</v>
      </c>
      <c r="P1183" s="17">
        <f t="shared" si="402"/>
        <v>0</v>
      </c>
      <c r="Q1183" s="14">
        <f t="shared" ca="1" si="403"/>
        <v>6225.4456567200004</v>
      </c>
      <c r="R1183" s="21">
        <f t="shared" si="407"/>
        <v>0</v>
      </c>
      <c r="S1183" s="14">
        <f t="shared" si="404"/>
        <v>0</v>
      </c>
      <c r="T1183" s="4" t="str">
        <f t="shared" si="405"/>
        <v>J=</v>
      </c>
      <c r="U1183" s="33">
        <f t="shared" si="406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8"/>
        <v>46238</v>
      </c>
      <c r="B1184" s="124" t="str">
        <f t="shared" ca="1" si="392"/>
        <v>n.d</v>
      </c>
      <c r="C1184" s="7">
        <f t="shared" si="393"/>
        <v>3600180</v>
      </c>
      <c r="D1184" s="96">
        <f t="shared" si="410"/>
        <v>46237</v>
      </c>
      <c r="E1184" s="94">
        <f ca="1">IF(D1184&lt;$B$1,VLOOKUP(D1184,[1]DI!$A$4:$B$15000,2,FALSE),0)</f>
        <v>0</v>
      </c>
      <c r="F1184" s="14">
        <f t="shared" ca="1" si="394"/>
        <v>1</v>
      </c>
      <c r="G1184" s="14">
        <f ca="1">(TRUNC(PRODUCT($F$12:$F1183),16))</f>
        <v>1.4816560968263399</v>
      </c>
      <c r="H1184" s="14">
        <f t="shared" ca="1" si="395"/>
        <v>1.4816560968263399</v>
      </c>
      <c r="I1184" s="14">
        <f t="shared" ca="1" si="396"/>
        <v>1</v>
      </c>
      <c r="J1184" s="13">
        <f t="shared" si="409"/>
        <v>4.4499999999999998E-2</v>
      </c>
      <c r="K1184" s="33">
        <f t="shared" si="397"/>
        <v>46223</v>
      </c>
      <c r="L1184" s="2">
        <f t="shared" si="398"/>
        <v>11</v>
      </c>
      <c r="M1184" s="17">
        <f t="shared" si="399"/>
        <v>11</v>
      </c>
      <c r="N1184" s="12">
        <f t="shared" si="400"/>
        <v>1.0019022879999999</v>
      </c>
      <c r="O1184" s="12">
        <f t="shared" ca="1" si="401"/>
        <v>1.0019022879999999</v>
      </c>
      <c r="P1184" s="17">
        <f t="shared" si="402"/>
        <v>0</v>
      </c>
      <c r="Q1184" s="14">
        <f t="shared" ca="1" si="403"/>
        <v>6848.5792118299996</v>
      </c>
      <c r="R1184" s="21">
        <f t="shared" si="407"/>
        <v>0</v>
      </c>
      <c r="S1184" s="14">
        <f t="shared" si="404"/>
        <v>0</v>
      </c>
      <c r="T1184" s="4" t="str">
        <f t="shared" si="405"/>
        <v>J=</v>
      </c>
      <c r="U1184" s="33">
        <f t="shared" si="406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8"/>
        <v>46239</v>
      </c>
      <c r="B1185" s="124" t="str">
        <f t="shared" ca="1" si="392"/>
        <v>n.d</v>
      </c>
      <c r="C1185" s="7">
        <f t="shared" si="393"/>
        <v>3600180</v>
      </c>
      <c r="D1185" s="96">
        <f t="shared" si="410"/>
        <v>46238</v>
      </c>
      <c r="E1185" s="94">
        <f ca="1">IF(D1185&lt;$B$1,VLOOKUP(D1185,[1]DI!$A$4:$B$15000,2,FALSE),0)</f>
        <v>0</v>
      </c>
      <c r="F1185" s="14">
        <f t="shared" ca="1" si="394"/>
        <v>1</v>
      </c>
      <c r="G1185" s="14">
        <f ca="1">(TRUNC(PRODUCT($F$12:$F1184),16))</f>
        <v>1.4816560968263399</v>
      </c>
      <c r="H1185" s="14">
        <f t="shared" ca="1" si="395"/>
        <v>1.4816560968263399</v>
      </c>
      <c r="I1185" s="14">
        <f t="shared" ca="1" si="396"/>
        <v>1</v>
      </c>
      <c r="J1185" s="13">
        <f t="shared" si="409"/>
        <v>4.4499999999999998E-2</v>
      </c>
      <c r="K1185" s="33">
        <f t="shared" si="397"/>
        <v>46223</v>
      </c>
      <c r="L1185" s="2">
        <f t="shared" si="398"/>
        <v>12</v>
      </c>
      <c r="M1185" s="17">
        <f t="shared" si="399"/>
        <v>12</v>
      </c>
      <c r="N1185" s="12">
        <f t="shared" si="400"/>
        <v>1.0020754030000001</v>
      </c>
      <c r="O1185" s="12">
        <f t="shared" ca="1" si="401"/>
        <v>1.0020754030000001</v>
      </c>
      <c r="P1185" s="17">
        <f t="shared" si="402"/>
        <v>0</v>
      </c>
      <c r="Q1185" s="14">
        <f t="shared" ca="1" si="403"/>
        <v>7471.8243725399998</v>
      </c>
      <c r="R1185" s="21">
        <f t="shared" si="407"/>
        <v>0</v>
      </c>
      <c r="S1185" s="14">
        <f t="shared" si="404"/>
        <v>0</v>
      </c>
      <c r="T1185" s="4" t="str">
        <f t="shared" si="405"/>
        <v>J=</v>
      </c>
      <c r="U1185" s="33">
        <f t="shared" si="406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8"/>
        <v>46240</v>
      </c>
      <c r="B1186" s="124" t="str">
        <f t="shared" ca="1" si="392"/>
        <v>n.d</v>
      </c>
      <c r="C1186" s="7">
        <f t="shared" si="393"/>
        <v>3600180</v>
      </c>
      <c r="D1186" s="96">
        <f t="shared" si="410"/>
        <v>46239</v>
      </c>
      <c r="E1186" s="94">
        <f ca="1">IF(D1186&lt;$B$1,VLOOKUP(D1186,[1]DI!$A$4:$B$15000,2,FALSE),0)</f>
        <v>0</v>
      </c>
      <c r="F1186" s="14">
        <f t="shared" ca="1" si="394"/>
        <v>1</v>
      </c>
      <c r="G1186" s="14">
        <f ca="1">(TRUNC(PRODUCT($F$12:$F1185),16))</f>
        <v>1.4816560968263399</v>
      </c>
      <c r="H1186" s="14">
        <f t="shared" ca="1" si="395"/>
        <v>1.4816560968263399</v>
      </c>
      <c r="I1186" s="14">
        <f t="shared" ca="1" si="396"/>
        <v>1</v>
      </c>
      <c r="J1186" s="13">
        <f t="shared" si="409"/>
        <v>4.4499999999999998E-2</v>
      </c>
      <c r="K1186" s="33">
        <f t="shared" si="397"/>
        <v>46223</v>
      </c>
      <c r="L1186" s="2">
        <f t="shared" si="398"/>
        <v>13</v>
      </c>
      <c r="M1186" s="17">
        <f t="shared" si="399"/>
        <v>13</v>
      </c>
      <c r="N1186" s="12">
        <f t="shared" si="400"/>
        <v>1.0022485480000001</v>
      </c>
      <c r="O1186" s="12">
        <f t="shared" ca="1" si="401"/>
        <v>1.0022485480000001</v>
      </c>
      <c r="P1186" s="17">
        <f t="shared" si="402"/>
        <v>0</v>
      </c>
      <c r="Q1186" s="14">
        <f t="shared" ca="1" si="403"/>
        <v>8095.1775386400004</v>
      </c>
      <c r="R1186" s="21">
        <f t="shared" si="407"/>
        <v>0</v>
      </c>
      <c r="S1186" s="14">
        <f t="shared" si="404"/>
        <v>0</v>
      </c>
      <c r="T1186" s="4" t="str">
        <f t="shared" si="405"/>
        <v>J=</v>
      </c>
      <c r="U1186" s="33">
        <f t="shared" si="406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8"/>
        <v>46241</v>
      </c>
      <c r="B1187" s="124" t="str">
        <f t="shared" ca="1" si="392"/>
        <v>n.d</v>
      </c>
      <c r="C1187" s="7">
        <f t="shared" si="393"/>
        <v>3600180</v>
      </c>
      <c r="D1187" s="96">
        <f t="shared" si="410"/>
        <v>46240</v>
      </c>
      <c r="E1187" s="94">
        <f ca="1">IF(D1187&lt;$B$1,VLOOKUP(D1187,[1]DI!$A$4:$B$15000,2,FALSE),0)</f>
        <v>0</v>
      </c>
      <c r="F1187" s="14">
        <f t="shared" ca="1" si="394"/>
        <v>1</v>
      </c>
      <c r="G1187" s="14">
        <f ca="1">(TRUNC(PRODUCT($F$12:$F1186),16))</f>
        <v>1.4816560968263399</v>
      </c>
      <c r="H1187" s="14">
        <f t="shared" ca="1" si="395"/>
        <v>1.4816560968263399</v>
      </c>
      <c r="I1187" s="14">
        <f t="shared" ca="1" si="396"/>
        <v>1</v>
      </c>
      <c r="J1187" s="13">
        <f t="shared" si="409"/>
        <v>4.4499999999999998E-2</v>
      </c>
      <c r="K1187" s="33">
        <f t="shared" si="397"/>
        <v>46223</v>
      </c>
      <c r="L1187" s="2">
        <f t="shared" si="398"/>
        <v>14</v>
      </c>
      <c r="M1187" s="17">
        <f t="shared" si="399"/>
        <v>14</v>
      </c>
      <c r="N1187" s="12">
        <f t="shared" si="400"/>
        <v>1.002421722</v>
      </c>
      <c r="O1187" s="12">
        <f t="shared" ca="1" si="401"/>
        <v>1.002421722</v>
      </c>
      <c r="P1187" s="17">
        <f t="shared" si="402"/>
        <v>0</v>
      </c>
      <c r="Q1187" s="14">
        <f t="shared" ca="1" si="403"/>
        <v>8718.6351099599997</v>
      </c>
      <c r="R1187" s="21">
        <f t="shared" si="407"/>
        <v>0</v>
      </c>
      <c r="S1187" s="14">
        <f t="shared" si="404"/>
        <v>0</v>
      </c>
      <c r="T1187" s="4" t="str">
        <f t="shared" si="405"/>
        <v>J=</v>
      </c>
      <c r="U1187" s="33">
        <f t="shared" si="406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8"/>
        <v>46244</v>
      </c>
      <c r="B1188" s="124" t="str">
        <f t="shared" ca="1" si="392"/>
        <v>n.d</v>
      </c>
      <c r="C1188" s="7">
        <f t="shared" si="393"/>
        <v>3600180</v>
      </c>
      <c r="D1188" s="96">
        <f t="shared" si="410"/>
        <v>46241</v>
      </c>
      <c r="E1188" s="94">
        <f ca="1">IF(D1188&lt;$B$1,VLOOKUP(D1188,[1]DI!$A$4:$B$15000,2,FALSE),0)</f>
        <v>0</v>
      </c>
      <c r="F1188" s="14">
        <f t="shared" ca="1" si="394"/>
        <v>1</v>
      </c>
      <c r="G1188" s="14">
        <f ca="1">(TRUNC(PRODUCT($F$12:$F1187),16))</f>
        <v>1.4816560968263399</v>
      </c>
      <c r="H1188" s="14">
        <f t="shared" ca="1" si="395"/>
        <v>1.4816560968263399</v>
      </c>
      <c r="I1188" s="14">
        <f t="shared" ca="1" si="396"/>
        <v>1</v>
      </c>
      <c r="J1188" s="13">
        <f t="shared" si="409"/>
        <v>4.4499999999999998E-2</v>
      </c>
      <c r="K1188" s="33">
        <f t="shared" si="397"/>
        <v>46223</v>
      </c>
      <c r="L1188" s="2">
        <f t="shared" si="398"/>
        <v>15</v>
      </c>
      <c r="M1188" s="17">
        <f t="shared" si="399"/>
        <v>15</v>
      </c>
      <c r="N1188" s="12">
        <f t="shared" si="400"/>
        <v>1.0025949270000001</v>
      </c>
      <c r="O1188" s="12">
        <f t="shared" ca="1" si="401"/>
        <v>1.0025949270000001</v>
      </c>
      <c r="P1188" s="17">
        <f t="shared" si="402"/>
        <v>0</v>
      </c>
      <c r="Q1188" s="14">
        <f t="shared" ca="1" si="403"/>
        <v>9342.2042868600001</v>
      </c>
      <c r="R1188" s="21">
        <f t="shared" si="407"/>
        <v>0</v>
      </c>
      <c r="S1188" s="14">
        <f t="shared" si="404"/>
        <v>0</v>
      </c>
      <c r="T1188" s="4" t="str">
        <f t="shared" si="405"/>
        <v>J=</v>
      </c>
      <c r="U1188" s="33">
        <f t="shared" si="406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8"/>
        <v>46245</v>
      </c>
      <c r="B1189" s="124" t="str">
        <f t="shared" ca="1" si="392"/>
        <v>n.d</v>
      </c>
      <c r="C1189" s="7">
        <f t="shared" si="393"/>
        <v>3600180</v>
      </c>
      <c r="D1189" s="96">
        <f t="shared" si="410"/>
        <v>46244</v>
      </c>
      <c r="E1189" s="94">
        <f ca="1">IF(D1189&lt;$B$1,VLOOKUP(D1189,[1]DI!$A$4:$B$15000,2,FALSE),0)</f>
        <v>0</v>
      </c>
      <c r="F1189" s="14">
        <f t="shared" ca="1" si="394"/>
        <v>1</v>
      </c>
      <c r="G1189" s="14">
        <f ca="1">(TRUNC(PRODUCT($F$12:$F1188),16))</f>
        <v>1.4816560968263399</v>
      </c>
      <c r="H1189" s="14">
        <f t="shared" ca="1" si="395"/>
        <v>1.4816560968263399</v>
      </c>
      <c r="I1189" s="14">
        <f t="shared" ca="1" si="396"/>
        <v>1</v>
      </c>
      <c r="J1189" s="13">
        <f t="shared" si="409"/>
        <v>4.4499999999999998E-2</v>
      </c>
      <c r="K1189" s="33">
        <f t="shared" si="397"/>
        <v>46223</v>
      </c>
      <c r="L1189" s="2">
        <f t="shared" si="398"/>
        <v>16</v>
      </c>
      <c r="M1189" s="17">
        <f t="shared" si="399"/>
        <v>16</v>
      </c>
      <c r="N1189" s="12">
        <f t="shared" si="400"/>
        <v>1.0027681610000001</v>
      </c>
      <c r="O1189" s="12">
        <f t="shared" ca="1" si="401"/>
        <v>1.0027681610000001</v>
      </c>
      <c r="P1189" s="17">
        <f t="shared" si="402"/>
        <v>0</v>
      </c>
      <c r="Q1189" s="14">
        <f t="shared" ca="1" si="403"/>
        <v>9965.8778689800001</v>
      </c>
      <c r="R1189" s="21">
        <f t="shared" si="407"/>
        <v>0</v>
      </c>
      <c r="S1189" s="14">
        <f t="shared" si="404"/>
        <v>0</v>
      </c>
      <c r="T1189" s="4" t="str">
        <f t="shared" si="405"/>
        <v>J=</v>
      </c>
      <c r="U1189" s="33">
        <f t="shared" si="406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8"/>
        <v>46246</v>
      </c>
      <c r="B1190" s="124" t="str">
        <f t="shared" ca="1" si="392"/>
        <v>n.d</v>
      </c>
      <c r="C1190" s="7">
        <f t="shared" si="393"/>
        <v>3600180</v>
      </c>
      <c r="D1190" s="96">
        <f t="shared" si="410"/>
        <v>46245</v>
      </c>
      <c r="E1190" s="94">
        <f ca="1">IF(D1190&lt;$B$1,VLOOKUP(D1190,[1]DI!$A$4:$B$15000,2,FALSE),0)</f>
        <v>0</v>
      </c>
      <c r="F1190" s="14">
        <f t="shared" ca="1" si="394"/>
        <v>1</v>
      </c>
      <c r="G1190" s="14">
        <f ca="1">(TRUNC(PRODUCT($F$12:$F1189),16))</f>
        <v>1.4816560968263399</v>
      </c>
      <c r="H1190" s="14">
        <f t="shared" ca="1" si="395"/>
        <v>1.4816560968263399</v>
      </c>
      <c r="I1190" s="14">
        <f t="shared" ca="1" si="396"/>
        <v>1</v>
      </c>
      <c r="J1190" s="13">
        <f t="shared" si="409"/>
        <v>4.4499999999999998E-2</v>
      </c>
      <c r="K1190" s="33">
        <f t="shared" si="397"/>
        <v>46223</v>
      </c>
      <c r="L1190" s="2">
        <f t="shared" si="398"/>
        <v>17</v>
      </c>
      <c r="M1190" s="17">
        <f t="shared" si="399"/>
        <v>17</v>
      </c>
      <c r="N1190" s="12">
        <f t="shared" si="400"/>
        <v>1.0029414249999999</v>
      </c>
      <c r="O1190" s="12">
        <f t="shared" ca="1" si="401"/>
        <v>1.0029414249999999</v>
      </c>
      <c r="P1190" s="17">
        <f t="shared" si="402"/>
        <v>0</v>
      </c>
      <c r="Q1190" s="14">
        <f t="shared" ca="1" si="403"/>
        <v>10589.659456490001</v>
      </c>
      <c r="R1190" s="21">
        <f t="shared" si="407"/>
        <v>0</v>
      </c>
      <c r="S1190" s="14">
        <f t="shared" si="404"/>
        <v>0</v>
      </c>
      <c r="T1190" s="4" t="str">
        <f t="shared" si="405"/>
        <v>J=</v>
      </c>
      <c r="U1190" s="33">
        <f t="shared" si="406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8"/>
        <v>46247</v>
      </c>
      <c r="B1191" s="124" t="str">
        <f t="shared" ca="1" si="392"/>
        <v>n.d</v>
      </c>
      <c r="C1191" s="7">
        <f t="shared" si="393"/>
        <v>3600180</v>
      </c>
      <c r="D1191" s="96">
        <f t="shared" si="410"/>
        <v>46246</v>
      </c>
      <c r="E1191" s="94">
        <f ca="1">IF(D1191&lt;$B$1,VLOOKUP(D1191,[1]DI!$A$4:$B$15000,2,FALSE),0)</f>
        <v>0</v>
      </c>
      <c r="F1191" s="14">
        <f t="shared" ca="1" si="394"/>
        <v>1</v>
      </c>
      <c r="G1191" s="14">
        <f ca="1">(TRUNC(PRODUCT($F$12:$F1190),16))</f>
        <v>1.4816560968263399</v>
      </c>
      <c r="H1191" s="14">
        <f t="shared" ca="1" si="395"/>
        <v>1.4816560968263399</v>
      </c>
      <c r="I1191" s="14">
        <f t="shared" ca="1" si="396"/>
        <v>1</v>
      </c>
      <c r="J1191" s="13">
        <f t="shared" si="409"/>
        <v>4.4499999999999998E-2</v>
      </c>
      <c r="K1191" s="33">
        <f t="shared" si="397"/>
        <v>46223</v>
      </c>
      <c r="L1191" s="2">
        <f t="shared" si="398"/>
        <v>18</v>
      </c>
      <c r="M1191" s="17">
        <f t="shared" si="399"/>
        <v>18</v>
      </c>
      <c r="N1191" s="12">
        <f t="shared" si="400"/>
        <v>1.003114719</v>
      </c>
      <c r="O1191" s="12">
        <f t="shared" ca="1" si="401"/>
        <v>1.003114719</v>
      </c>
      <c r="P1191" s="17">
        <f t="shared" si="402"/>
        <v>0</v>
      </c>
      <c r="Q1191" s="14">
        <f t="shared" ca="1" si="403"/>
        <v>11213.54904942</v>
      </c>
      <c r="R1191" s="21">
        <f t="shared" si="407"/>
        <v>0</v>
      </c>
      <c r="S1191" s="14">
        <f t="shared" si="404"/>
        <v>0</v>
      </c>
      <c r="T1191" s="4" t="str">
        <f t="shared" si="405"/>
        <v>J=</v>
      </c>
      <c r="U1191" s="33">
        <f t="shared" si="406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8"/>
        <v>46248</v>
      </c>
      <c r="B1192" s="124" t="str">
        <f t="shared" ca="1" si="392"/>
        <v>n.d</v>
      </c>
      <c r="C1192" s="7">
        <f t="shared" si="393"/>
        <v>3600180</v>
      </c>
      <c r="D1192" s="96">
        <f t="shared" si="410"/>
        <v>46247</v>
      </c>
      <c r="E1192" s="94">
        <f ca="1">IF(D1192&lt;$B$1,VLOOKUP(D1192,[1]DI!$A$4:$B$15000,2,FALSE),0)</f>
        <v>0</v>
      </c>
      <c r="F1192" s="14">
        <f t="shared" ca="1" si="394"/>
        <v>1</v>
      </c>
      <c r="G1192" s="14">
        <f ca="1">(TRUNC(PRODUCT($F$12:$F1191),16))</f>
        <v>1.4816560968263399</v>
      </c>
      <c r="H1192" s="14">
        <f t="shared" ca="1" si="395"/>
        <v>1.4816560968263399</v>
      </c>
      <c r="I1192" s="14">
        <f t="shared" ca="1" si="396"/>
        <v>1</v>
      </c>
      <c r="J1192" s="13">
        <f t="shared" si="409"/>
        <v>4.4499999999999998E-2</v>
      </c>
      <c r="K1192" s="33">
        <f t="shared" si="397"/>
        <v>46223</v>
      </c>
      <c r="L1192" s="2">
        <f t="shared" si="398"/>
        <v>19</v>
      </c>
      <c r="M1192" s="17">
        <f t="shared" si="399"/>
        <v>19</v>
      </c>
      <c r="N1192" s="12">
        <f t="shared" si="400"/>
        <v>1.003288044</v>
      </c>
      <c r="O1192" s="12">
        <f t="shared" ca="1" si="401"/>
        <v>1.003288044</v>
      </c>
      <c r="P1192" s="17">
        <f t="shared" si="402"/>
        <v>0</v>
      </c>
      <c r="Q1192" s="14">
        <f t="shared" ca="1" si="403"/>
        <v>11837.55024792</v>
      </c>
      <c r="R1192" s="21">
        <f t="shared" si="407"/>
        <v>0</v>
      </c>
      <c r="S1192" s="14">
        <f t="shared" si="404"/>
        <v>0</v>
      </c>
      <c r="T1192" s="4" t="str">
        <f t="shared" si="405"/>
        <v>J=</v>
      </c>
      <c r="U1192" s="33">
        <f t="shared" si="406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8"/>
        <v>46251</v>
      </c>
      <c r="B1193" s="124" t="str">
        <f t="shared" ca="1" si="392"/>
        <v>n.d</v>
      </c>
      <c r="C1193" s="7">
        <f t="shared" si="393"/>
        <v>3600180</v>
      </c>
      <c r="D1193" s="96">
        <f t="shared" si="410"/>
        <v>46248</v>
      </c>
      <c r="E1193" s="94">
        <f ca="1">IF(D1193&lt;$B$1,VLOOKUP(D1193,[1]DI!$A$4:$B$15000,2,FALSE),0)</f>
        <v>0</v>
      </c>
      <c r="F1193" s="14">
        <f t="shared" ca="1" si="394"/>
        <v>1</v>
      </c>
      <c r="G1193" s="14">
        <f ca="1">(TRUNC(PRODUCT($F$12:$F1192),16))</f>
        <v>1.4816560968263399</v>
      </c>
      <c r="H1193" s="14">
        <f t="shared" ca="1" si="395"/>
        <v>1.4816560968263399</v>
      </c>
      <c r="I1193" s="14">
        <f t="shared" ca="1" si="396"/>
        <v>1</v>
      </c>
      <c r="J1193" s="13">
        <f t="shared" si="409"/>
        <v>4.4499999999999998E-2</v>
      </c>
      <c r="K1193" s="33">
        <f t="shared" si="397"/>
        <v>46223</v>
      </c>
      <c r="L1193" s="2">
        <f t="shared" si="398"/>
        <v>20</v>
      </c>
      <c r="M1193" s="17">
        <f t="shared" si="399"/>
        <v>20</v>
      </c>
      <c r="N1193" s="12">
        <f t="shared" si="400"/>
        <v>1.003461398</v>
      </c>
      <c r="O1193" s="12">
        <f t="shared" ca="1" si="401"/>
        <v>1.003461398</v>
      </c>
      <c r="P1193" s="17">
        <f t="shared" si="402"/>
        <v>0</v>
      </c>
      <c r="Q1193" s="14">
        <f t="shared" ca="1" si="403"/>
        <v>12461.65585164</v>
      </c>
      <c r="R1193" s="21">
        <f t="shared" si="407"/>
        <v>0</v>
      </c>
      <c r="S1193" s="14">
        <f t="shared" si="404"/>
        <v>0</v>
      </c>
      <c r="T1193" s="4" t="str">
        <f t="shared" si="405"/>
        <v>J=</v>
      </c>
      <c r="U1193" s="33">
        <f t="shared" si="406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8"/>
        <v>46252</v>
      </c>
      <c r="B1194" s="124" t="str">
        <f t="shared" ca="1" si="392"/>
        <v>n.d</v>
      </c>
      <c r="C1194" s="7">
        <f t="shared" si="393"/>
        <v>3600180</v>
      </c>
      <c r="D1194" s="96">
        <f t="shared" si="410"/>
        <v>46251</v>
      </c>
      <c r="E1194" s="94">
        <f ca="1">IF(D1194&lt;$B$1,VLOOKUP(D1194,[1]DI!$A$4:$B$15000,2,FALSE),0)</f>
        <v>0</v>
      </c>
      <c r="F1194" s="14">
        <f t="shared" ca="1" si="394"/>
        <v>1</v>
      </c>
      <c r="G1194" s="14">
        <f ca="1">(TRUNC(PRODUCT($F$12:$F1193),16))</f>
        <v>1.4816560968263399</v>
      </c>
      <c r="H1194" s="14">
        <f t="shared" ca="1" si="395"/>
        <v>1.4816560968263399</v>
      </c>
      <c r="I1194" s="14">
        <f t="shared" ca="1" si="396"/>
        <v>1</v>
      </c>
      <c r="J1194" s="13">
        <f t="shared" si="409"/>
        <v>4.4499999999999998E-2</v>
      </c>
      <c r="K1194" s="33">
        <f t="shared" si="397"/>
        <v>46223</v>
      </c>
      <c r="L1194" s="2">
        <f t="shared" si="398"/>
        <v>21</v>
      </c>
      <c r="M1194" s="17">
        <f t="shared" si="399"/>
        <v>21</v>
      </c>
      <c r="N1194" s="12">
        <f t="shared" si="400"/>
        <v>1.003634782</v>
      </c>
      <c r="O1194" s="12">
        <f t="shared" ca="1" si="401"/>
        <v>1.003634782</v>
      </c>
      <c r="P1194" s="17">
        <f t="shared" si="402"/>
        <v>0</v>
      </c>
      <c r="Q1194" s="14">
        <f t="shared" ca="1" si="403"/>
        <v>13085.869460759999</v>
      </c>
      <c r="R1194" s="21">
        <f t="shared" si="407"/>
        <v>0</v>
      </c>
      <c r="S1194" s="14">
        <f t="shared" si="404"/>
        <v>0</v>
      </c>
      <c r="T1194" s="4" t="str">
        <f t="shared" si="405"/>
        <v>J=</v>
      </c>
      <c r="U1194" s="33">
        <f t="shared" si="406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8"/>
        <v>46253</v>
      </c>
      <c r="B1195" s="124" t="str">
        <f t="shared" ca="1" si="392"/>
        <v>n.d</v>
      </c>
      <c r="C1195" s="7">
        <f t="shared" si="393"/>
        <v>3600180</v>
      </c>
      <c r="D1195" s="96">
        <f t="shared" si="410"/>
        <v>46252</v>
      </c>
      <c r="E1195" s="94">
        <f ca="1">IF(D1195&lt;$B$1,VLOOKUP(D1195,[1]DI!$A$4:$B$15000,2,FALSE),0)</f>
        <v>0</v>
      </c>
      <c r="F1195" s="14">
        <f t="shared" ca="1" si="394"/>
        <v>1</v>
      </c>
      <c r="G1195" s="14">
        <f ca="1">(TRUNC(PRODUCT($F$12:$F1194),16))</f>
        <v>1.4816560968263399</v>
      </c>
      <c r="H1195" s="14">
        <f t="shared" ca="1" si="395"/>
        <v>1.4816560968263399</v>
      </c>
      <c r="I1195" s="14">
        <f t="shared" ca="1" si="396"/>
        <v>1</v>
      </c>
      <c r="J1195" s="13">
        <f t="shared" si="409"/>
        <v>4.4499999999999998E-2</v>
      </c>
      <c r="K1195" s="33">
        <f t="shared" si="397"/>
        <v>46223</v>
      </c>
      <c r="L1195" s="2">
        <f t="shared" si="398"/>
        <v>22</v>
      </c>
      <c r="M1195" s="17">
        <f t="shared" si="399"/>
        <v>22</v>
      </c>
      <c r="N1195" s="12">
        <f t="shared" si="400"/>
        <v>1.003808196</v>
      </c>
      <c r="O1195" s="12">
        <f t="shared" ca="1" si="401"/>
        <v>1.003808196</v>
      </c>
      <c r="P1195" s="17">
        <f t="shared" si="402"/>
        <v>0</v>
      </c>
      <c r="Q1195" s="14">
        <f t="shared" ca="1" si="403"/>
        <v>13710.191075279999</v>
      </c>
      <c r="R1195" s="21">
        <f t="shared" si="407"/>
        <v>0</v>
      </c>
      <c r="S1195" s="14">
        <f t="shared" si="404"/>
        <v>0</v>
      </c>
      <c r="T1195" s="4" t="str">
        <f t="shared" si="405"/>
        <v>J=</v>
      </c>
      <c r="U1195" s="33">
        <f t="shared" si="406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8"/>
        <v>46254</v>
      </c>
      <c r="B1196" s="124" t="str">
        <f t="shared" ca="1" si="392"/>
        <v>n.d</v>
      </c>
      <c r="C1196" s="7">
        <f t="shared" si="393"/>
        <v>3600180</v>
      </c>
      <c r="D1196" s="96">
        <f t="shared" si="410"/>
        <v>46253</v>
      </c>
      <c r="E1196" s="94">
        <f ca="1">IF(D1196&lt;$B$1,VLOOKUP(D1196,[1]DI!$A$4:$B$15000,2,FALSE),0)</f>
        <v>0</v>
      </c>
      <c r="F1196" s="14">
        <f t="shared" ca="1" si="394"/>
        <v>1</v>
      </c>
      <c r="G1196" s="14">
        <f ca="1">(TRUNC(PRODUCT($F$12:$F1195),16))</f>
        <v>1.4816560968263399</v>
      </c>
      <c r="H1196" s="14">
        <f t="shared" ca="1" si="395"/>
        <v>1.4816560968263399</v>
      </c>
      <c r="I1196" s="14">
        <f t="shared" ca="1" si="396"/>
        <v>1</v>
      </c>
      <c r="J1196" s="13">
        <f t="shared" si="409"/>
        <v>4.4499999999999998E-2</v>
      </c>
      <c r="K1196" s="33">
        <f t="shared" si="397"/>
        <v>46223</v>
      </c>
      <c r="L1196" s="2">
        <f t="shared" si="398"/>
        <v>23</v>
      </c>
      <c r="M1196" s="17">
        <f t="shared" si="399"/>
        <v>23</v>
      </c>
      <c r="N1196" s="12">
        <f t="shared" si="400"/>
        <v>1.0039816399999999</v>
      </c>
      <c r="O1196" s="12">
        <f t="shared" ca="1" si="401"/>
        <v>1.0039816399999999</v>
      </c>
      <c r="P1196" s="17">
        <f t="shared" si="402"/>
        <v>57</v>
      </c>
      <c r="Q1196" s="14">
        <f t="shared" ca="1" si="403"/>
        <v>14334.62069519</v>
      </c>
      <c r="R1196" s="21">
        <f t="shared" si="407"/>
        <v>0</v>
      </c>
      <c r="S1196" s="14">
        <f t="shared" si="404"/>
        <v>0</v>
      </c>
      <c r="T1196" s="4" t="str">
        <f t="shared" si="405"/>
        <v>J=</v>
      </c>
      <c r="U1196" s="33">
        <f t="shared" si="406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8"/>
        <v>46255</v>
      </c>
      <c r="B1197" s="124" t="str">
        <f t="shared" ca="1" si="392"/>
        <v>n.d</v>
      </c>
      <c r="C1197" s="7">
        <f t="shared" si="393"/>
        <v>3600180</v>
      </c>
      <c r="D1197" s="96">
        <f t="shared" si="410"/>
        <v>46254</v>
      </c>
      <c r="E1197" s="94">
        <f ca="1">IF(D1197&lt;$B$1,VLOOKUP(D1197,[1]DI!$A$4:$B$15000,2,FALSE),0)</f>
        <v>0</v>
      </c>
      <c r="F1197" s="14">
        <f t="shared" ca="1" si="394"/>
        <v>1</v>
      </c>
      <c r="G1197" s="14">
        <f ca="1">(TRUNC(PRODUCT($F$12:$F1196),16))</f>
        <v>1.4816560968263399</v>
      </c>
      <c r="H1197" s="14">
        <f t="shared" ca="1" si="395"/>
        <v>1.4816560968263399</v>
      </c>
      <c r="I1197" s="14">
        <f t="shared" ca="1" si="396"/>
        <v>1</v>
      </c>
      <c r="J1197" s="13">
        <f t="shared" si="409"/>
        <v>4.4499999999999998E-2</v>
      </c>
      <c r="K1197" s="33">
        <f t="shared" si="397"/>
        <v>46254</v>
      </c>
      <c r="L1197" s="2">
        <f t="shared" si="398"/>
        <v>1</v>
      </c>
      <c r="M1197" s="17">
        <f t="shared" si="399"/>
        <v>1</v>
      </c>
      <c r="N1197" s="12">
        <f t="shared" si="400"/>
        <v>1.000172786</v>
      </c>
      <c r="O1197" s="12">
        <f t="shared" ca="1" si="401"/>
        <v>1.000172786</v>
      </c>
      <c r="P1197" s="17">
        <f t="shared" si="402"/>
        <v>0</v>
      </c>
      <c r="Q1197" s="14">
        <f t="shared" ca="1" si="403"/>
        <v>622.06070148000003</v>
      </c>
      <c r="R1197" s="21">
        <f t="shared" si="407"/>
        <v>0</v>
      </c>
      <c r="S1197" s="14">
        <f t="shared" si="404"/>
        <v>0</v>
      </c>
      <c r="T1197" s="4" t="str">
        <f t="shared" si="405"/>
        <v>J=</v>
      </c>
      <c r="U1197" s="33">
        <f t="shared" si="406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8"/>
        <v>46258</v>
      </c>
      <c r="B1198" s="124" t="str">
        <f t="shared" ca="1" si="392"/>
        <v>n.d</v>
      </c>
      <c r="C1198" s="7">
        <f t="shared" si="393"/>
        <v>3600180</v>
      </c>
      <c r="D1198" s="96">
        <f t="shared" si="410"/>
        <v>46255</v>
      </c>
      <c r="E1198" s="94">
        <f ca="1">IF(D1198&lt;$B$1,VLOOKUP(D1198,[1]DI!$A$4:$B$15000,2,FALSE),0)</f>
        <v>0</v>
      </c>
      <c r="F1198" s="14">
        <f t="shared" ca="1" si="394"/>
        <v>1</v>
      </c>
      <c r="G1198" s="14">
        <f ca="1">(TRUNC(PRODUCT($F$12:$F1197),16))</f>
        <v>1.4816560968263399</v>
      </c>
      <c r="H1198" s="14">
        <f t="shared" ca="1" si="395"/>
        <v>1.4816560968263399</v>
      </c>
      <c r="I1198" s="14">
        <f t="shared" ca="1" si="396"/>
        <v>1</v>
      </c>
      <c r="J1198" s="13">
        <f t="shared" si="409"/>
        <v>4.4499999999999998E-2</v>
      </c>
      <c r="K1198" s="33">
        <f t="shared" si="397"/>
        <v>46254</v>
      </c>
      <c r="L1198" s="2">
        <f t="shared" si="398"/>
        <v>2</v>
      </c>
      <c r="M1198" s="17">
        <f t="shared" si="399"/>
        <v>2</v>
      </c>
      <c r="N1198" s="12">
        <f t="shared" si="400"/>
        <v>1.0003456019999999</v>
      </c>
      <c r="O1198" s="12">
        <f t="shared" ca="1" si="401"/>
        <v>1.0003456019999999</v>
      </c>
      <c r="P1198" s="17">
        <f t="shared" si="402"/>
        <v>0</v>
      </c>
      <c r="Q1198" s="14">
        <f t="shared" ca="1" si="403"/>
        <v>1244.2294083500001</v>
      </c>
      <c r="R1198" s="21">
        <f t="shared" si="407"/>
        <v>0</v>
      </c>
      <c r="S1198" s="14">
        <f t="shared" si="404"/>
        <v>0</v>
      </c>
      <c r="T1198" s="4" t="str">
        <f t="shared" si="405"/>
        <v>J=</v>
      </c>
      <c r="U1198" s="33">
        <f t="shared" si="406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8"/>
        <v>46259</v>
      </c>
      <c r="B1199" s="124" t="str">
        <f t="shared" ca="1" si="392"/>
        <v>n.d</v>
      </c>
      <c r="C1199" s="7">
        <f t="shared" si="393"/>
        <v>3600180</v>
      </c>
      <c r="D1199" s="96">
        <f t="shared" si="410"/>
        <v>46258</v>
      </c>
      <c r="E1199" s="94">
        <f ca="1">IF(D1199&lt;$B$1,VLOOKUP(D1199,[1]DI!$A$4:$B$15000,2,FALSE),0)</f>
        <v>0</v>
      </c>
      <c r="F1199" s="14">
        <f t="shared" ca="1" si="394"/>
        <v>1</v>
      </c>
      <c r="G1199" s="14">
        <f ca="1">(TRUNC(PRODUCT($F$12:$F1198),16))</f>
        <v>1.4816560968263399</v>
      </c>
      <c r="H1199" s="14">
        <f t="shared" ca="1" si="395"/>
        <v>1.4816560968263399</v>
      </c>
      <c r="I1199" s="14">
        <f t="shared" ca="1" si="396"/>
        <v>1</v>
      </c>
      <c r="J1199" s="13">
        <f t="shared" si="409"/>
        <v>4.4499999999999998E-2</v>
      </c>
      <c r="K1199" s="33">
        <f t="shared" si="397"/>
        <v>46254</v>
      </c>
      <c r="L1199" s="2">
        <f t="shared" si="398"/>
        <v>3</v>
      </c>
      <c r="M1199" s="17">
        <f t="shared" si="399"/>
        <v>3</v>
      </c>
      <c r="N1199" s="12">
        <f t="shared" si="400"/>
        <v>1.0005184469999999</v>
      </c>
      <c r="O1199" s="12">
        <f t="shared" ca="1" si="401"/>
        <v>1.0005184469999999</v>
      </c>
      <c r="P1199" s="17">
        <f t="shared" si="402"/>
        <v>0</v>
      </c>
      <c r="Q1199" s="14">
        <f t="shared" ca="1" si="403"/>
        <v>1866.50252045</v>
      </c>
      <c r="R1199" s="21">
        <f t="shared" si="407"/>
        <v>0</v>
      </c>
      <c r="S1199" s="14">
        <f t="shared" si="404"/>
        <v>0</v>
      </c>
      <c r="T1199" s="4" t="str">
        <f t="shared" si="405"/>
        <v>J=</v>
      </c>
      <c r="U1199" s="33">
        <f t="shared" si="406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8"/>
        <v>46260</v>
      </c>
      <c r="B1200" s="124" t="str">
        <f t="shared" ca="1" si="392"/>
        <v>n.d</v>
      </c>
      <c r="C1200" s="7">
        <f t="shared" si="393"/>
        <v>3600180</v>
      </c>
      <c r="D1200" s="96">
        <f t="shared" si="410"/>
        <v>46259</v>
      </c>
      <c r="E1200" s="94">
        <f ca="1">IF(D1200&lt;$B$1,VLOOKUP(D1200,[1]DI!$A$4:$B$15000,2,FALSE),0)</f>
        <v>0</v>
      </c>
      <c r="F1200" s="14">
        <f t="shared" ca="1" si="394"/>
        <v>1</v>
      </c>
      <c r="G1200" s="14">
        <f ca="1">(TRUNC(PRODUCT($F$12:$F1199),16))</f>
        <v>1.4816560968263399</v>
      </c>
      <c r="H1200" s="14">
        <f t="shared" ca="1" si="395"/>
        <v>1.4816560968263399</v>
      </c>
      <c r="I1200" s="14">
        <f t="shared" ca="1" si="396"/>
        <v>1</v>
      </c>
      <c r="J1200" s="13">
        <f t="shared" si="409"/>
        <v>4.4499999999999998E-2</v>
      </c>
      <c r="K1200" s="33">
        <f t="shared" si="397"/>
        <v>46254</v>
      </c>
      <c r="L1200" s="2">
        <f t="shared" si="398"/>
        <v>4</v>
      </c>
      <c r="M1200" s="17">
        <f t="shared" si="399"/>
        <v>4</v>
      </c>
      <c r="N1200" s="12">
        <f t="shared" si="400"/>
        <v>1.0006913230000001</v>
      </c>
      <c r="O1200" s="12">
        <f t="shared" ca="1" si="401"/>
        <v>1.0006913230000001</v>
      </c>
      <c r="P1200" s="17">
        <f t="shared" si="402"/>
        <v>0</v>
      </c>
      <c r="Q1200" s="14">
        <f t="shared" ca="1" si="403"/>
        <v>2488.8872381400001</v>
      </c>
      <c r="R1200" s="21">
        <f t="shared" si="407"/>
        <v>0</v>
      </c>
      <c r="S1200" s="14">
        <f t="shared" si="404"/>
        <v>0</v>
      </c>
      <c r="T1200" s="4" t="str">
        <f t="shared" si="405"/>
        <v>J=</v>
      </c>
      <c r="U1200" s="33">
        <f t="shared" si="406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8"/>
        <v>46261</v>
      </c>
      <c r="B1201" s="124" t="str">
        <f t="shared" ca="1" si="392"/>
        <v>n.d</v>
      </c>
      <c r="C1201" s="7">
        <f t="shared" si="393"/>
        <v>3600180</v>
      </c>
      <c r="D1201" s="96">
        <f t="shared" si="410"/>
        <v>46260</v>
      </c>
      <c r="E1201" s="94">
        <f ca="1">IF(D1201&lt;$B$1,VLOOKUP(D1201,[1]DI!$A$4:$B$15000,2,FALSE),0)</f>
        <v>0</v>
      </c>
      <c r="F1201" s="14">
        <f t="shared" ca="1" si="394"/>
        <v>1</v>
      </c>
      <c r="G1201" s="14">
        <f ca="1">(TRUNC(PRODUCT($F$12:$F1200),16))</f>
        <v>1.4816560968263399</v>
      </c>
      <c r="H1201" s="14">
        <f t="shared" ca="1" si="395"/>
        <v>1.4816560968263399</v>
      </c>
      <c r="I1201" s="14">
        <f t="shared" ca="1" si="396"/>
        <v>1</v>
      </c>
      <c r="J1201" s="13">
        <f t="shared" si="409"/>
        <v>4.4499999999999998E-2</v>
      </c>
      <c r="K1201" s="33">
        <f t="shared" si="397"/>
        <v>46254</v>
      </c>
      <c r="L1201" s="2">
        <f t="shared" si="398"/>
        <v>5</v>
      </c>
      <c r="M1201" s="17">
        <f t="shared" si="399"/>
        <v>5</v>
      </c>
      <c r="N1201" s="12">
        <f t="shared" si="400"/>
        <v>1.000864228</v>
      </c>
      <c r="O1201" s="12">
        <f t="shared" ca="1" si="401"/>
        <v>1.000864228</v>
      </c>
      <c r="P1201" s="17">
        <f t="shared" si="402"/>
        <v>0</v>
      </c>
      <c r="Q1201" s="14">
        <f t="shared" ca="1" si="403"/>
        <v>3111.3763610300002</v>
      </c>
      <c r="R1201" s="21">
        <f t="shared" si="407"/>
        <v>0</v>
      </c>
      <c r="S1201" s="14">
        <f t="shared" si="404"/>
        <v>0</v>
      </c>
      <c r="T1201" s="4" t="str">
        <f t="shared" si="405"/>
        <v>J=</v>
      </c>
      <c r="U1201" s="33">
        <f t="shared" si="406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8"/>
        <v>46262</v>
      </c>
      <c r="B1202" s="124" t="str">
        <f t="shared" ca="1" si="392"/>
        <v>n.d</v>
      </c>
      <c r="C1202" s="7">
        <f t="shared" si="393"/>
        <v>3600180</v>
      </c>
      <c r="D1202" s="96">
        <f t="shared" si="410"/>
        <v>46261</v>
      </c>
      <c r="E1202" s="94">
        <f ca="1">IF(D1202&lt;$B$1,VLOOKUP(D1202,[1]DI!$A$4:$B$15000,2,FALSE),0)</f>
        <v>0</v>
      </c>
      <c r="F1202" s="14">
        <f t="shared" ca="1" si="394"/>
        <v>1</v>
      </c>
      <c r="G1202" s="14">
        <f ca="1">(TRUNC(PRODUCT($F$12:$F1201),16))</f>
        <v>1.4816560968263399</v>
      </c>
      <c r="H1202" s="14">
        <f t="shared" ca="1" si="395"/>
        <v>1.4816560968263399</v>
      </c>
      <c r="I1202" s="14">
        <f t="shared" ca="1" si="396"/>
        <v>1</v>
      </c>
      <c r="J1202" s="13">
        <f t="shared" si="409"/>
        <v>4.4499999999999998E-2</v>
      </c>
      <c r="K1202" s="33">
        <f t="shared" si="397"/>
        <v>46254</v>
      </c>
      <c r="L1202" s="2">
        <f t="shared" si="398"/>
        <v>6</v>
      </c>
      <c r="M1202" s="17">
        <f t="shared" si="399"/>
        <v>6</v>
      </c>
      <c r="N1202" s="12">
        <f t="shared" si="400"/>
        <v>1.001037164</v>
      </c>
      <c r="O1202" s="12">
        <f t="shared" ca="1" si="401"/>
        <v>1.001037164</v>
      </c>
      <c r="P1202" s="17">
        <f t="shared" si="402"/>
        <v>0</v>
      </c>
      <c r="Q1202" s="14">
        <f t="shared" ca="1" si="403"/>
        <v>3733.97708951</v>
      </c>
      <c r="R1202" s="21">
        <f t="shared" si="407"/>
        <v>0</v>
      </c>
      <c r="S1202" s="14">
        <f t="shared" si="404"/>
        <v>0</v>
      </c>
      <c r="T1202" s="4" t="str">
        <f t="shared" si="405"/>
        <v>J=</v>
      </c>
      <c r="U1202" s="33">
        <f t="shared" si="406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8"/>
        <v>46265</v>
      </c>
      <c r="B1203" s="124" t="str">
        <f t="shared" ca="1" si="392"/>
        <v>n.d</v>
      </c>
      <c r="C1203" s="7">
        <f t="shared" si="393"/>
        <v>3600180</v>
      </c>
      <c r="D1203" s="96">
        <f t="shared" si="410"/>
        <v>46262</v>
      </c>
      <c r="E1203" s="94">
        <f ca="1">IF(D1203&lt;$B$1,VLOOKUP(D1203,[1]DI!$A$4:$B$15000,2,FALSE),0)</f>
        <v>0</v>
      </c>
      <c r="F1203" s="14">
        <f t="shared" ca="1" si="394"/>
        <v>1</v>
      </c>
      <c r="G1203" s="14">
        <f ca="1">(TRUNC(PRODUCT($F$12:$F1202),16))</f>
        <v>1.4816560968263399</v>
      </c>
      <c r="H1203" s="14">
        <f t="shared" ca="1" si="395"/>
        <v>1.4816560968263399</v>
      </c>
      <c r="I1203" s="14">
        <f t="shared" ca="1" si="396"/>
        <v>1</v>
      </c>
      <c r="J1203" s="13">
        <f t="shared" si="409"/>
        <v>4.4499999999999998E-2</v>
      </c>
      <c r="K1203" s="33">
        <f t="shared" si="397"/>
        <v>46254</v>
      </c>
      <c r="L1203" s="2">
        <f t="shared" si="398"/>
        <v>7</v>
      </c>
      <c r="M1203" s="17">
        <f t="shared" si="399"/>
        <v>7</v>
      </c>
      <c r="N1203" s="12">
        <f t="shared" si="400"/>
        <v>1.0012101289999999</v>
      </c>
      <c r="O1203" s="12">
        <f t="shared" ca="1" si="401"/>
        <v>1.0012101289999999</v>
      </c>
      <c r="P1203" s="17">
        <f t="shared" si="402"/>
        <v>0</v>
      </c>
      <c r="Q1203" s="14">
        <f t="shared" ca="1" si="403"/>
        <v>4356.6822232100003</v>
      </c>
      <c r="R1203" s="21">
        <f t="shared" si="407"/>
        <v>0</v>
      </c>
      <c r="S1203" s="14">
        <f t="shared" si="404"/>
        <v>0</v>
      </c>
      <c r="T1203" s="4" t="str">
        <f t="shared" si="405"/>
        <v>J=</v>
      </c>
      <c r="U1203" s="33">
        <f t="shared" si="406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8"/>
        <v>46266</v>
      </c>
      <c r="B1204" s="124" t="str">
        <f t="shared" ca="1" si="392"/>
        <v>n.d</v>
      </c>
      <c r="C1204" s="7">
        <f t="shared" si="393"/>
        <v>3600180</v>
      </c>
      <c r="D1204" s="96">
        <f t="shared" si="410"/>
        <v>46265</v>
      </c>
      <c r="E1204" s="94">
        <f ca="1">IF(D1204&lt;$B$1,VLOOKUP(D1204,[1]DI!$A$4:$B$15000,2,FALSE),0)</f>
        <v>0</v>
      </c>
      <c r="F1204" s="14">
        <f t="shared" ca="1" si="394"/>
        <v>1</v>
      </c>
      <c r="G1204" s="14">
        <f ca="1">(TRUNC(PRODUCT($F$12:$F1203),16))</f>
        <v>1.4816560968263399</v>
      </c>
      <c r="H1204" s="14">
        <f t="shared" ca="1" si="395"/>
        <v>1.4816560968263399</v>
      </c>
      <c r="I1204" s="14">
        <f t="shared" ca="1" si="396"/>
        <v>1</v>
      </c>
      <c r="J1204" s="13">
        <f t="shared" si="409"/>
        <v>4.4499999999999998E-2</v>
      </c>
      <c r="K1204" s="33">
        <f t="shared" si="397"/>
        <v>46254</v>
      </c>
      <c r="L1204" s="2">
        <f t="shared" si="398"/>
        <v>8</v>
      </c>
      <c r="M1204" s="17">
        <f t="shared" si="399"/>
        <v>8</v>
      </c>
      <c r="N1204" s="12">
        <f t="shared" si="400"/>
        <v>1.001383124</v>
      </c>
      <c r="O1204" s="12">
        <f t="shared" ca="1" si="401"/>
        <v>1.001383124</v>
      </c>
      <c r="P1204" s="17">
        <f t="shared" si="402"/>
        <v>0</v>
      </c>
      <c r="Q1204" s="14">
        <f t="shared" ca="1" si="403"/>
        <v>4979.49536231</v>
      </c>
      <c r="R1204" s="21">
        <f t="shared" si="407"/>
        <v>0</v>
      </c>
      <c r="S1204" s="14">
        <f t="shared" si="404"/>
        <v>0</v>
      </c>
      <c r="T1204" s="4" t="str">
        <f t="shared" si="405"/>
        <v>J=</v>
      </c>
      <c r="U1204" s="33">
        <f t="shared" si="406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8"/>
        <v>46267</v>
      </c>
      <c r="B1205" s="124" t="str">
        <f t="shared" ca="1" si="392"/>
        <v>n.d</v>
      </c>
      <c r="C1205" s="7">
        <f t="shared" si="393"/>
        <v>3600180</v>
      </c>
      <c r="D1205" s="96">
        <f t="shared" si="410"/>
        <v>46266</v>
      </c>
      <c r="E1205" s="94">
        <f ca="1">IF(D1205&lt;$B$1,VLOOKUP(D1205,[1]DI!$A$4:$B$15000,2,FALSE),0)</f>
        <v>0</v>
      </c>
      <c r="F1205" s="14">
        <f t="shared" ca="1" si="394"/>
        <v>1</v>
      </c>
      <c r="G1205" s="14">
        <f ca="1">(TRUNC(PRODUCT($F$12:$F1204),16))</f>
        <v>1.4816560968263399</v>
      </c>
      <c r="H1205" s="14">
        <f t="shared" ca="1" si="395"/>
        <v>1.4816560968263399</v>
      </c>
      <c r="I1205" s="14">
        <f t="shared" ca="1" si="396"/>
        <v>1</v>
      </c>
      <c r="J1205" s="13">
        <f t="shared" si="409"/>
        <v>4.4499999999999998E-2</v>
      </c>
      <c r="K1205" s="33">
        <f t="shared" si="397"/>
        <v>46254</v>
      </c>
      <c r="L1205" s="2">
        <f t="shared" si="398"/>
        <v>9</v>
      </c>
      <c r="M1205" s="17">
        <f t="shared" si="399"/>
        <v>9</v>
      </c>
      <c r="N1205" s="12">
        <f t="shared" si="400"/>
        <v>1.001556149</v>
      </c>
      <c r="O1205" s="12">
        <f t="shared" ca="1" si="401"/>
        <v>1.001556149</v>
      </c>
      <c r="P1205" s="17">
        <f t="shared" si="402"/>
        <v>0</v>
      </c>
      <c r="Q1205" s="14">
        <f t="shared" ca="1" si="403"/>
        <v>5602.41650682</v>
      </c>
      <c r="R1205" s="21">
        <f t="shared" si="407"/>
        <v>0</v>
      </c>
      <c r="S1205" s="14">
        <f t="shared" si="404"/>
        <v>0</v>
      </c>
      <c r="T1205" s="4" t="str">
        <f t="shared" si="405"/>
        <v>J=</v>
      </c>
      <c r="U1205" s="33">
        <f t="shared" si="406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8"/>
        <v>46268</v>
      </c>
      <c r="B1206" s="124" t="str">
        <f t="shared" ca="1" si="392"/>
        <v>n.d</v>
      </c>
      <c r="C1206" s="7">
        <f t="shared" si="393"/>
        <v>3600180</v>
      </c>
      <c r="D1206" s="96">
        <f t="shared" si="410"/>
        <v>46267</v>
      </c>
      <c r="E1206" s="94">
        <f ca="1">IF(D1206&lt;$B$1,VLOOKUP(D1206,[1]DI!$A$4:$B$15000,2,FALSE),0)</f>
        <v>0</v>
      </c>
      <c r="F1206" s="14">
        <f t="shared" ca="1" si="394"/>
        <v>1</v>
      </c>
      <c r="G1206" s="14">
        <f ca="1">(TRUNC(PRODUCT($F$12:$F1205),16))</f>
        <v>1.4816560968263399</v>
      </c>
      <c r="H1206" s="14">
        <f t="shared" ca="1" si="395"/>
        <v>1.4816560968263399</v>
      </c>
      <c r="I1206" s="14">
        <f t="shared" ca="1" si="396"/>
        <v>1</v>
      </c>
      <c r="J1206" s="13">
        <f t="shared" si="409"/>
        <v>4.4499999999999998E-2</v>
      </c>
      <c r="K1206" s="33">
        <f t="shared" si="397"/>
        <v>46254</v>
      </c>
      <c r="L1206" s="2">
        <f t="shared" si="398"/>
        <v>10</v>
      </c>
      <c r="M1206" s="17">
        <f t="shared" si="399"/>
        <v>10</v>
      </c>
      <c r="N1206" s="12">
        <f t="shared" si="400"/>
        <v>1.0017292040000001</v>
      </c>
      <c r="O1206" s="12">
        <f t="shared" ca="1" si="401"/>
        <v>1.0017292040000001</v>
      </c>
      <c r="P1206" s="17">
        <f t="shared" si="402"/>
        <v>0</v>
      </c>
      <c r="Q1206" s="14">
        <f t="shared" ca="1" si="403"/>
        <v>6225.4456567200004</v>
      </c>
      <c r="R1206" s="21">
        <f t="shared" si="407"/>
        <v>0</v>
      </c>
      <c r="S1206" s="14">
        <f t="shared" si="404"/>
        <v>0</v>
      </c>
      <c r="T1206" s="4" t="str">
        <f t="shared" si="405"/>
        <v>J=</v>
      </c>
      <c r="U1206" s="33">
        <f t="shared" si="406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8"/>
        <v>46269</v>
      </c>
      <c r="B1207" s="124" t="str">
        <f t="shared" ca="1" si="392"/>
        <v>n.d</v>
      </c>
      <c r="C1207" s="7">
        <f t="shared" si="393"/>
        <v>3600180</v>
      </c>
      <c r="D1207" s="96">
        <f t="shared" si="410"/>
        <v>46268</v>
      </c>
      <c r="E1207" s="94">
        <f ca="1">IF(D1207&lt;$B$1,VLOOKUP(D1207,[1]DI!$A$4:$B$15000,2,FALSE),0)</f>
        <v>0</v>
      </c>
      <c r="F1207" s="14">
        <f t="shared" ca="1" si="394"/>
        <v>1</v>
      </c>
      <c r="G1207" s="14">
        <f ca="1">(TRUNC(PRODUCT($F$12:$F1206),16))</f>
        <v>1.4816560968263399</v>
      </c>
      <c r="H1207" s="14">
        <f t="shared" ca="1" si="395"/>
        <v>1.4816560968263399</v>
      </c>
      <c r="I1207" s="14">
        <f t="shared" ca="1" si="396"/>
        <v>1</v>
      </c>
      <c r="J1207" s="13">
        <f t="shared" si="409"/>
        <v>4.4499999999999998E-2</v>
      </c>
      <c r="K1207" s="33">
        <f t="shared" si="397"/>
        <v>46254</v>
      </c>
      <c r="L1207" s="2">
        <f t="shared" si="398"/>
        <v>11</v>
      </c>
      <c r="M1207" s="17">
        <f t="shared" si="399"/>
        <v>11</v>
      </c>
      <c r="N1207" s="12">
        <f t="shared" si="400"/>
        <v>1.0019022879999999</v>
      </c>
      <c r="O1207" s="12">
        <f t="shared" ca="1" si="401"/>
        <v>1.0019022879999999</v>
      </c>
      <c r="P1207" s="17">
        <f t="shared" si="402"/>
        <v>0</v>
      </c>
      <c r="Q1207" s="14">
        <f t="shared" ca="1" si="403"/>
        <v>6848.5792118299996</v>
      </c>
      <c r="R1207" s="21">
        <f t="shared" si="407"/>
        <v>0</v>
      </c>
      <c r="S1207" s="14">
        <f t="shared" si="404"/>
        <v>0</v>
      </c>
      <c r="T1207" s="4" t="str">
        <f t="shared" si="405"/>
        <v>J=</v>
      </c>
      <c r="U1207" s="33">
        <f t="shared" si="406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8"/>
        <v>46273</v>
      </c>
      <c r="B1208" s="124" t="str">
        <f t="shared" ca="1" si="392"/>
        <v>n.d</v>
      </c>
      <c r="C1208" s="7">
        <f t="shared" si="393"/>
        <v>3600180</v>
      </c>
      <c r="D1208" s="96">
        <f t="shared" si="410"/>
        <v>46269</v>
      </c>
      <c r="E1208" s="94">
        <f ca="1">IF(D1208&lt;$B$1,VLOOKUP(D1208,[1]DI!$A$4:$B$15000,2,FALSE),0)</f>
        <v>0</v>
      </c>
      <c r="F1208" s="14">
        <f t="shared" ca="1" si="394"/>
        <v>1</v>
      </c>
      <c r="G1208" s="14">
        <f ca="1">(TRUNC(PRODUCT($F$12:$F1207),16))</f>
        <v>1.4816560968263399</v>
      </c>
      <c r="H1208" s="14">
        <f t="shared" ca="1" si="395"/>
        <v>1.4816560968263399</v>
      </c>
      <c r="I1208" s="14">
        <f t="shared" ca="1" si="396"/>
        <v>1</v>
      </c>
      <c r="J1208" s="13">
        <f t="shared" si="409"/>
        <v>4.4499999999999998E-2</v>
      </c>
      <c r="K1208" s="33">
        <f t="shared" si="397"/>
        <v>46254</v>
      </c>
      <c r="L1208" s="2">
        <f t="shared" si="398"/>
        <v>12</v>
      </c>
      <c r="M1208" s="17">
        <f t="shared" si="399"/>
        <v>12</v>
      </c>
      <c r="N1208" s="12">
        <f t="shared" si="400"/>
        <v>1.0020754030000001</v>
      </c>
      <c r="O1208" s="12">
        <f t="shared" ca="1" si="401"/>
        <v>1.0020754030000001</v>
      </c>
      <c r="P1208" s="17">
        <f t="shared" si="402"/>
        <v>0</v>
      </c>
      <c r="Q1208" s="14">
        <f t="shared" ca="1" si="403"/>
        <v>7471.8243725399998</v>
      </c>
      <c r="R1208" s="21">
        <f t="shared" si="407"/>
        <v>0</v>
      </c>
      <c r="S1208" s="14">
        <f t="shared" si="404"/>
        <v>0</v>
      </c>
      <c r="T1208" s="4" t="str">
        <f t="shared" si="405"/>
        <v>J=</v>
      </c>
      <c r="U1208" s="33">
        <f t="shared" si="406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8"/>
        <v>46274</v>
      </c>
      <c r="B1209" s="124" t="str">
        <f t="shared" ca="1" si="392"/>
        <v>n.d</v>
      </c>
      <c r="C1209" s="7">
        <f t="shared" si="393"/>
        <v>3600180</v>
      </c>
      <c r="D1209" s="96">
        <f t="shared" si="410"/>
        <v>46273</v>
      </c>
      <c r="E1209" s="94">
        <f ca="1">IF(D1209&lt;$B$1,VLOOKUP(D1209,[1]DI!$A$4:$B$15000,2,FALSE),0)</f>
        <v>0</v>
      </c>
      <c r="F1209" s="14">
        <f t="shared" ca="1" si="394"/>
        <v>1</v>
      </c>
      <c r="G1209" s="14">
        <f ca="1">(TRUNC(PRODUCT($F$12:$F1208),16))</f>
        <v>1.4816560968263399</v>
      </c>
      <c r="H1209" s="14">
        <f t="shared" ca="1" si="395"/>
        <v>1.4816560968263399</v>
      </c>
      <c r="I1209" s="14">
        <f t="shared" ca="1" si="396"/>
        <v>1</v>
      </c>
      <c r="J1209" s="13">
        <f t="shared" si="409"/>
        <v>4.4499999999999998E-2</v>
      </c>
      <c r="K1209" s="33">
        <f t="shared" si="397"/>
        <v>46254</v>
      </c>
      <c r="L1209" s="2">
        <f t="shared" si="398"/>
        <v>13</v>
      </c>
      <c r="M1209" s="17">
        <f t="shared" si="399"/>
        <v>13</v>
      </c>
      <c r="N1209" s="12">
        <f t="shared" si="400"/>
        <v>1.0022485480000001</v>
      </c>
      <c r="O1209" s="12">
        <f t="shared" ca="1" si="401"/>
        <v>1.0022485480000001</v>
      </c>
      <c r="P1209" s="17">
        <f t="shared" si="402"/>
        <v>0</v>
      </c>
      <c r="Q1209" s="14">
        <f t="shared" ca="1" si="403"/>
        <v>8095.1775386400004</v>
      </c>
      <c r="R1209" s="21">
        <f t="shared" si="407"/>
        <v>0</v>
      </c>
      <c r="S1209" s="14">
        <f t="shared" si="404"/>
        <v>0</v>
      </c>
      <c r="T1209" s="4" t="str">
        <f t="shared" si="405"/>
        <v>J=</v>
      </c>
      <c r="U1209" s="33">
        <f t="shared" si="406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8"/>
        <v>46275</v>
      </c>
      <c r="B1210" s="124" t="str">
        <f t="shared" ca="1" si="392"/>
        <v>n.d</v>
      </c>
      <c r="C1210" s="7">
        <f t="shared" si="393"/>
        <v>3600180</v>
      </c>
      <c r="D1210" s="96">
        <f t="shared" si="410"/>
        <v>46274</v>
      </c>
      <c r="E1210" s="94">
        <f ca="1">IF(D1210&lt;$B$1,VLOOKUP(D1210,[1]DI!$A$4:$B$15000,2,FALSE),0)</f>
        <v>0</v>
      </c>
      <c r="F1210" s="14">
        <f t="shared" ca="1" si="394"/>
        <v>1</v>
      </c>
      <c r="G1210" s="14">
        <f ca="1">(TRUNC(PRODUCT($F$12:$F1209),16))</f>
        <v>1.4816560968263399</v>
      </c>
      <c r="H1210" s="14">
        <f t="shared" ca="1" si="395"/>
        <v>1.4816560968263399</v>
      </c>
      <c r="I1210" s="14">
        <f t="shared" ca="1" si="396"/>
        <v>1</v>
      </c>
      <c r="J1210" s="13">
        <f t="shared" si="409"/>
        <v>4.4499999999999998E-2</v>
      </c>
      <c r="K1210" s="33">
        <f t="shared" si="397"/>
        <v>46254</v>
      </c>
      <c r="L1210" s="2">
        <f t="shared" si="398"/>
        <v>14</v>
      </c>
      <c r="M1210" s="17">
        <f t="shared" si="399"/>
        <v>14</v>
      </c>
      <c r="N1210" s="12">
        <f t="shared" si="400"/>
        <v>1.002421722</v>
      </c>
      <c r="O1210" s="12">
        <f t="shared" ca="1" si="401"/>
        <v>1.002421722</v>
      </c>
      <c r="P1210" s="17">
        <f t="shared" si="402"/>
        <v>0</v>
      </c>
      <c r="Q1210" s="14">
        <f t="shared" ca="1" si="403"/>
        <v>8718.6351099599997</v>
      </c>
      <c r="R1210" s="21">
        <f t="shared" si="407"/>
        <v>0</v>
      </c>
      <c r="S1210" s="14">
        <f t="shared" si="404"/>
        <v>0</v>
      </c>
      <c r="T1210" s="4" t="str">
        <f t="shared" si="405"/>
        <v>J=</v>
      </c>
      <c r="U1210" s="33">
        <f t="shared" si="406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8"/>
        <v>46276</v>
      </c>
      <c r="B1211" s="124" t="str">
        <f t="shared" ca="1" si="392"/>
        <v>n.d</v>
      </c>
      <c r="C1211" s="7">
        <f t="shared" si="393"/>
        <v>3600180</v>
      </c>
      <c r="D1211" s="96">
        <f t="shared" si="410"/>
        <v>46275</v>
      </c>
      <c r="E1211" s="94">
        <f ca="1">IF(D1211&lt;$B$1,VLOOKUP(D1211,[1]DI!$A$4:$B$15000,2,FALSE),0)</f>
        <v>0</v>
      </c>
      <c r="F1211" s="14">
        <f t="shared" ca="1" si="394"/>
        <v>1</v>
      </c>
      <c r="G1211" s="14">
        <f ca="1">(TRUNC(PRODUCT($F$12:$F1210),16))</f>
        <v>1.4816560968263399</v>
      </c>
      <c r="H1211" s="14">
        <f t="shared" ca="1" si="395"/>
        <v>1.4816560968263399</v>
      </c>
      <c r="I1211" s="14">
        <f t="shared" ca="1" si="396"/>
        <v>1</v>
      </c>
      <c r="J1211" s="13">
        <f t="shared" si="409"/>
        <v>4.4499999999999998E-2</v>
      </c>
      <c r="K1211" s="33">
        <f t="shared" si="397"/>
        <v>46254</v>
      </c>
      <c r="L1211" s="2">
        <f t="shared" si="398"/>
        <v>15</v>
      </c>
      <c r="M1211" s="17">
        <f t="shared" si="399"/>
        <v>15</v>
      </c>
      <c r="N1211" s="12">
        <f t="shared" si="400"/>
        <v>1.0025949270000001</v>
      </c>
      <c r="O1211" s="12">
        <f t="shared" ca="1" si="401"/>
        <v>1.0025949270000001</v>
      </c>
      <c r="P1211" s="17">
        <f t="shared" si="402"/>
        <v>0</v>
      </c>
      <c r="Q1211" s="14">
        <f t="shared" ca="1" si="403"/>
        <v>9342.2042868600001</v>
      </c>
      <c r="R1211" s="21">
        <f t="shared" si="407"/>
        <v>0</v>
      </c>
      <c r="S1211" s="14">
        <f t="shared" si="404"/>
        <v>0</v>
      </c>
      <c r="T1211" s="4" t="str">
        <f t="shared" si="405"/>
        <v>J=</v>
      </c>
      <c r="U1211" s="33">
        <f t="shared" si="406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8"/>
        <v>46279</v>
      </c>
      <c r="B1212" s="124" t="str">
        <f t="shared" ca="1" si="392"/>
        <v>n.d</v>
      </c>
      <c r="C1212" s="7">
        <f t="shared" si="393"/>
        <v>3600180</v>
      </c>
      <c r="D1212" s="96">
        <f t="shared" si="410"/>
        <v>46276</v>
      </c>
      <c r="E1212" s="94">
        <f ca="1">IF(D1212&lt;$B$1,VLOOKUP(D1212,[1]DI!$A$4:$B$15000,2,FALSE),0)</f>
        <v>0</v>
      </c>
      <c r="F1212" s="14">
        <f t="shared" ca="1" si="394"/>
        <v>1</v>
      </c>
      <c r="G1212" s="14">
        <f ca="1">(TRUNC(PRODUCT($F$12:$F1211),16))</f>
        <v>1.4816560968263399</v>
      </c>
      <c r="H1212" s="14">
        <f t="shared" ca="1" si="395"/>
        <v>1.4816560968263399</v>
      </c>
      <c r="I1212" s="14">
        <f t="shared" ca="1" si="396"/>
        <v>1</v>
      </c>
      <c r="J1212" s="13">
        <f t="shared" si="409"/>
        <v>4.4499999999999998E-2</v>
      </c>
      <c r="K1212" s="33">
        <f t="shared" si="397"/>
        <v>46254</v>
      </c>
      <c r="L1212" s="2">
        <f t="shared" si="398"/>
        <v>16</v>
      </c>
      <c r="M1212" s="17">
        <f t="shared" si="399"/>
        <v>16</v>
      </c>
      <c r="N1212" s="12">
        <f t="shared" si="400"/>
        <v>1.0027681610000001</v>
      </c>
      <c r="O1212" s="12">
        <f t="shared" ca="1" si="401"/>
        <v>1.0027681610000001</v>
      </c>
      <c r="P1212" s="17">
        <f t="shared" si="402"/>
        <v>0</v>
      </c>
      <c r="Q1212" s="14">
        <f t="shared" ca="1" si="403"/>
        <v>9965.8778689800001</v>
      </c>
      <c r="R1212" s="21">
        <f t="shared" si="407"/>
        <v>0</v>
      </c>
      <c r="S1212" s="14">
        <f t="shared" si="404"/>
        <v>0</v>
      </c>
      <c r="T1212" s="4" t="str">
        <f t="shared" si="405"/>
        <v>J=</v>
      </c>
      <c r="U1212" s="33">
        <f t="shared" si="406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8"/>
        <v>46280</v>
      </c>
      <c r="B1213" s="124" t="str">
        <f t="shared" ca="1" si="392"/>
        <v>n.d</v>
      </c>
      <c r="C1213" s="7">
        <f t="shared" si="393"/>
        <v>3600180</v>
      </c>
      <c r="D1213" s="96">
        <f t="shared" si="410"/>
        <v>46279</v>
      </c>
      <c r="E1213" s="94">
        <f ca="1">IF(D1213&lt;$B$1,VLOOKUP(D1213,[1]DI!$A$4:$B$15000,2,FALSE),0)</f>
        <v>0</v>
      </c>
      <c r="F1213" s="14">
        <f t="shared" ca="1" si="394"/>
        <v>1</v>
      </c>
      <c r="G1213" s="14">
        <f ca="1">(TRUNC(PRODUCT($F$12:$F1212),16))</f>
        <v>1.4816560968263399</v>
      </c>
      <c r="H1213" s="14">
        <f t="shared" ca="1" si="395"/>
        <v>1.4816560968263399</v>
      </c>
      <c r="I1213" s="14">
        <f t="shared" ca="1" si="396"/>
        <v>1</v>
      </c>
      <c r="J1213" s="13">
        <f t="shared" si="409"/>
        <v>4.4499999999999998E-2</v>
      </c>
      <c r="K1213" s="33">
        <f t="shared" si="397"/>
        <v>46254</v>
      </c>
      <c r="L1213" s="2">
        <f t="shared" si="398"/>
        <v>17</v>
      </c>
      <c r="M1213" s="17">
        <f t="shared" si="399"/>
        <v>17</v>
      </c>
      <c r="N1213" s="12">
        <f t="shared" si="400"/>
        <v>1.0029414249999999</v>
      </c>
      <c r="O1213" s="12">
        <f t="shared" ca="1" si="401"/>
        <v>1.0029414249999999</v>
      </c>
      <c r="P1213" s="17">
        <f t="shared" si="402"/>
        <v>0</v>
      </c>
      <c r="Q1213" s="14">
        <f t="shared" ca="1" si="403"/>
        <v>10589.659456490001</v>
      </c>
      <c r="R1213" s="21">
        <f t="shared" si="407"/>
        <v>0</v>
      </c>
      <c r="S1213" s="14">
        <f t="shared" si="404"/>
        <v>0</v>
      </c>
      <c r="T1213" s="4" t="str">
        <f t="shared" si="405"/>
        <v>J=</v>
      </c>
      <c r="U1213" s="33">
        <f t="shared" si="406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8"/>
        <v>46281</v>
      </c>
      <c r="B1214" s="124" t="str">
        <f t="shared" ref="B1214:B1267" ca="1" si="411">IF(A1214&lt;=TODAY(),C1214+Q1214,IF(AND(A1214&gt;TODAY(),A1214&lt;=$B$1),IF(VLOOKUP(TODAY(),$A$10:$E$5000,4,FALSE)=0,"n.d",C1214+Q1214),"n.d"))</f>
        <v>n.d</v>
      </c>
      <c r="C1214" s="7">
        <f t="shared" ref="C1214:C1267" si="412">(C1213-S1213)</f>
        <v>3600180</v>
      </c>
      <c r="D1214" s="96">
        <f t="shared" si="410"/>
        <v>46280</v>
      </c>
      <c r="E1214" s="94">
        <f ca="1">IF(D1214&lt;$B$1,VLOOKUP(D1214,[1]DI!$A$4:$B$15000,2,FALSE),0)</f>
        <v>0</v>
      </c>
      <c r="F1214" s="14">
        <f t="shared" ref="F1214:F1267" ca="1" si="413">ROUND(((1+E1214)^(1/252)),8)</f>
        <v>1</v>
      </c>
      <c r="G1214" s="14">
        <f ca="1">(TRUNC(PRODUCT($F$12:$F1213),16))</f>
        <v>1.4816560968263399</v>
      </c>
      <c r="H1214" s="14">
        <f t="shared" ref="H1214:H1267" ca="1" si="414">IF(P1213&gt;0,G1213,H1213)</f>
        <v>1.4816560968263399</v>
      </c>
      <c r="I1214" s="14">
        <f t="shared" ref="I1214:I1267" ca="1" si="415">ROUND(G1214/H1214,8)</f>
        <v>1</v>
      </c>
      <c r="J1214" s="13">
        <f t="shared" si="409"/>
        <v>4.4499999999999998E-2</v>
      </c>
      <c r="K1214" s="33">
        <f t="shared" ref="K1214:K1267" si="416">IF(P1213&gt;0,VLOOKUP(P1213,W$12:AG$150,2),K1213)</f>
        <v>46254</v>
      </c>
      <c r="L1214" s="2">
        <f t="shared" ref="L1214:L1267" si="417">IF(A1214&gt;K1214,IF(NETWORKDAYS(K1214,A1214,$W$160:$W$544)-1=0,1,NETWORKDAYS(K1214,A1214,$W$160:$W$544)-1),0)</f>
        <v>18</v>
      </c>
      <c r="M1214" s="17">
        <f t="shared" ref="M1214:M1267" si="418">IF(AND(L1214=1,L1213=1),1,IF(L1214&gt;0,IF(L1214=L1213,L1214+1,L1214),0))</f>
        <v>18</v>
      </c>
      <c r="N1214" s="12">
        <f t="shared" ref="N1214:N1267" si="419">ROUND((J1214+1)^(M1214/252),9)</f>
        <v>1.003114719</v>
      </c>
      <c r="O1214" s="12">
        <f t="shared" ref="O1214:O1267" ca="1" si="420">ROUND(I1214*N1214,9)</f>
        <v>1.003114719</v>
      </c>
      <c r="P1214" s="17">
        <f t="shared" ref="P1214:P1267" si="421">IF(VLOOKUP(A1214,X$12:AE$150,8)=VLOOKUP(A1213,X$12:AE$150,8),0,VLOOKUP(A1214,X$12:AE$150,8))</f>
        <v>0</v>
      </c>
      <c r="Q1214" s="14">
        <f t="shared" ref="Q1214:Q1267" ca="1" si="422">TRUNC(((O1214-1)*C1214),8)</f>
        <v>11213.54904942</v>
      </c>
      <c r="R1214" s="21">
        <f t="shared" si="407"/>
        <v>0</v>
      </c>
      <c r="S1214" s="14">
        <f t="shared" ref="S1214:S1267" si="423">IF(R1214&gt;0,TRUNC(R1214*C1214,8),0)</f>
        <v>0</v>
      </c>
      <c r="T1214" s="4" t="str">
        <f t="shared" ref="T1214:T1267" si="424">IF(P1213&gt;0,VLOOKUP(P1213,W$12:AG$150,10),T1213)</f>
        <v>J=</v>
      </c>
      <c r="U1214" s="33">
        <f t="shared" ref="U1214:U1267" si="425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8"/>
        <v>46282</v>
      </c>
      <c r="B1215" s="124" t="str">
        <f t="shared" ca="1" si="411"/>
        <v>n.d</v>
      </c>
      <c r="C1215" s="7">
        <f t="shared" si="412"/>
        <v>3600180</v>
      </c>
      <c r="D1215" s="96">
        <f t="shared" si="410"/>
        <v>46281</v>
      </c>
      <c r="E1215" s="94">
        <f ca="1">IF(D1215&lt;$B$1,VLOOKUP(D1215,[1]DI!$A$4:$B$15000,2,FALSE),0)</f>
        <v>0</v>
      </c>
      <c r="F1215" s="14">
        <f t="shared" ca="1" si="413"/>
        <v>1</v>
      </c>
      <c r="G1215" s="14">
        <f ca="1">(TRUNC(PRODUCT($F$12:$F1214),16))</f>
        <v>1.4816560968263399</v>
      </c>
      <c r="H1215" s="14">
        <f t="shared" ca="1" si="414"/>
        <v>1.4816560968263399</v>
      </c>
      <c r="I1215" s="14">
        <f t="shared" ca="1" si="415"/>
        <v>1</v>
      </c>
      <c r="J1215" s="13">
        <f t="shared" si="409"/>
        <v>4.4499999999999998E-2</v>
      </c>
      <c r="K1215" s="33">
        <f t="shared" si="416"/>
        <v>46254</v>
      </c>
      <c r="L1215" s="2">
        <f t="shared" si="417"/>
        <v>19</v>
      </c>
      <c r="M1215" s="17">
        <f t="shared" si="418"/>
        <v>19</v>
      </c>
      <c r="N1215" s="12">
        <f t="shared" si="419"/>
        <v>1.003288044</v>
      </c>
      <c r="O1215" s="12">
        <f t="shared" ca="1" si="420"/>
        <v>1.003288044</v>
      </c>
      <c r="P1215" s="17">
        <f t="shared" si="421"/>
        <v>0</v>
      </c>
      <c r="Q1215" s="14">
        <f t="shared" ca="1" si="422"/>
        <v>11837.55024792</v>
      </c>
      <c r="R1215" s="21">
        <f t="shared" si="407"/>
        <v>0</v>
      </c>
      <c r="S1215" s="14">
        <f t="shared" si="423"/>
        <v>0</v>
      </c>
      <c r="T1215" s="4" t="str">
        <f t="shared" si="424"/>
        <v>J=</v>
      </c>
      <c r="U1215" s="33">
        <f t="shared" si="425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8"/>
        <v>46283</v>
      </c>
      <c r="B1216" s="124" t="str">
        <f t="shared" ca="1" si="411"/>
        <v>n.d</v>
      </c>
      <c r="C1216" s="7">
        <f t="shared" si="412"/>
        <v>3600180</v>
      </c>
      <c r="D1216" s="96">
        <f t="shared" si="410"/>
        <v>46282</v>
      </c>
      <c r="E1216" s="94">
        <f ca="1">IF(D1216&lt;$B$1,VLOOKUP(D1216,[1]DI!$A$4:$B$15000,2,FALSE),0)</f>
        <v>0</v>
      </c>
      <c r="F1216" s="14">
        <f t="shared" ca="1" si="413"/>
        <v>1</v>
      </c>
      <c r="G1216" s="14">
        <f ca="1">(TRUNC(PRODUCT($F$12:$F1215),16))</f>
        <v>1.4816560968263399</v>
      </c>
      <c r="H1216" s="14">
        <f t="shared" ca="1" si="414"/>
        <v>1.4816560968263399</v>
      </c>
      <c r="I1216" s="14">
        <f t="shared" ca="1" si="415"/>
        <v>1</v>
      </c>
      <c r="J1216" s="13">
        <f t="shared" si="409"/>
        <v>4.4499999999999998E-2</v>
      </c>
      <c r="K1216" s="33">
        <f t="shared" si="416"/>
        <v>46254</v>
      </c>
      <c r="L1216" s="2">
        <f t="shared" si="417"/>
        <v>20</v>
      </c>
      <c r="M1216" s="17">
        <f t="shared" si="418"/>
        <v>20</v>
      </c>
      <c r="N1216" s="12">
        <f t="shared" si="419"/>
        <v>1.003461398</v>
      </c>
      <c r="O1216" s="12">
        <f t="shared" ca="1" si="420"/>
        <v>1.003461398</v>
      </c>
      <c r="P1216" s="17">
        <f t="shared" si="421"/>
        <v>0</v>
      </c>
      <c r="Q1216" s="14">
        <f t="shared" ca="1" si="422"/>
        <v>12461.65585164</v>
      </c>
      <c r="R1216" s="21">
        <f t="shared" si="407"/>
        <v>0</v>
      </c>
      <c r="S1216" s="14">
        <f t="shared" si="423"/>
        <v>0</v>
      </c>
      <c r="T1216" s="4" t="str">
        <f t="shared" si="424"/>
        <v>J=</v>
      </c>
      <c r="U1216" s="33">
        <f t="shared" si="425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8"/>
        <v>46286</v>
      </c>
      <c r="B1217" s="124" t="str">
        <f t="shared" ca="1" si="411"/>
        <v>n.d</v>
      </c>
      <c r="C1217" s="7">
        <f t="shared" si="412"/>
        <v>3600180</v>
      </c>
      <c r="D1217" s="96">
        <f t="shared" si="410"/>
        <v>46283</v>
      </c>
      <c r="E1217" s="94">
        <f ca="1">IF(D1217&lt;$B$1,VLOOKUP(D1217,[1]DI!$A$4:$B$15000,2,FALSE),0)</f>
        <v>0</v>
      </c>
      <c r="F1217" s="14">
        <f t="shared" ca="1" si="413"/>
        <v>1</v>
      </c>
      <c r="G1217" s="14">
        <f ca="1">(TRUNC(PRODUCT($F$12:$F1216),16))</f>
        <v>1.4816560968263399</v>
      </c>
      <c r="H1217" s="14">
        <f t="shared" ca="1" si="414"/>
        <v>1.4816560968263399</v>
      </c>
      <c r="I1217" s="14">
        <f t="shared" ca="1" si="415"/>
        <v>1</v>
      </c>
      <c r="J1217" s="13">
        <f t="shared" si="409"/>
        <v>4.4499999999999998E-2</v>
      </c>
      <c r="K1217" s="33">
        <f t="shared" si="416"/>
        <v>46254</v>
      </c>
      <c r="L1217" s="2">
        <f t="shared" si="417"/>
        <v>21</v>
      </c>
      <c r="M1217" s="17">
        <f t="shared" si="418"/>
        <v>21</v>
      </c>
      <c r="N1217" s="12">
        <f t="shared" si="419"/>
        <v>1.003634782</v>
      </c>
      <c r="O1217" s="12">
        <f t="shared" ca="1" si="420"/>
        <v>1.003634782</v>
      </c>
      <c r="P1217" s="17">
        <f t="shared" si="421"/>
        <v>58</v>
      </c>
      <c r="Q1217" s="14">
        <f t="shared" ca="1" si="422"/>
        <v>13085.869460759999</v>
      </c>
      <c r="R1217" s="21">
        <f t="shared" si="407"/>
        <v>0</v>
      </c>
      <c r="S1217" s="14">
        <f t="shared" si="423"/>
        <v>0</v>
      </c>
      <c r="T1217" s="4" t="str">
        <f t="shared" si="424"/>
        <v>J=</v>
      </c>
      <c r="U1217" s="33">
        <f t="shared" si="425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8"/>
        <v>46287</v>
      </c>
      <c r="B1218" s="124" t="str">
        <f t="shared" ca="1" si="411"/>
        <v>n.d</v>
      </c>
      <c r="C1218" s="7">
        <f t="shared" si="412"/>
        <v>3600180</v>
      </c>
      <c r="D1218" s="96">
        <f t="shared" si="410"/>
        <v>46286</v>
      </c>
      <c r="E1218" s="94">
        <f ca="1">IF(D1218&lt;$B$1,VLOOKUP(D1218,[1]DI!$A$4:$B$15000,2,FALSE),0)</f>
        <v>0</v>
      </c>
      <c r="F1218" s="14">
        <f t="shared" ca="1" si="413"/>
        <v>1</v>
      </c>
      <c r="G1218" s="14">
        <f ca="1">(TRUNC(PRODUCT($F$12:$F1217),16))</f>
        <v>1.4816560968263399</v>
      </c>
      <c r="H1218" s="14">
        <f t="shared" ca="1" si="414"/>
        <v>1.4816560968263399</v>
      </c>
      <c r="I1218" s="14">
        <f t="shared" ca="1" si="415"/>
        <v>1</v>
      </c>
      <c r="J1218" s="13">
        <f t="shared" si="409"/>
        <v>4.4499999999999998E-2</v>
      </c>
      <c r="K1218" s="33">
        <f t="shared" si="416"/>
        <v>46286</v>
      </c>
      <c r="L1218" s="2">
        <f t="shared" si="417"/>
        <v>1</v>
      </c>
      <c r="M1218" s="17">
        <f t="shared" si="418"/>
        <v>1</v>
      </c>
      <c r="N1218" s="12">
        <f t="shared" si="419"/>
        <v>1.000172786</v>
      </c>
      <c r="O1218" s="12">
        <f t="shared" ca="1" si="420"/>
        <v>1.000172786</v>
      </c>
      <c r="P1218" s="17">
        <f t="shared" si="421"/>
        <v>0</v>
      </c>
      <c r="Q1218" s="14">
        <f t="shared" ca="1" si="422"/>
        <v>622.06070148000003</v>
      </c>
      <c r="R1218" s="21">
        <f t="shared" si="407"/>
        <v>0</v>
      </c>
      <c r="S1218" s="14">
        <f t="shared" si="423"/>
        <v>0</v>
      </c>
      <c r="T1218" s="4" t="str">
        <f t="shared" si="424"/>
        <v>J=</v>
      </c>
      <c r="U1218" s="33">
        <f t="shared" si="425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8"/>
        <v>46288</v>
      </c>
      <c r="B1219" s="124" t="str">
        <f t="shared" ca="1" si="411"/>
        <v>n.d</v>
      </c>
      <c r="C1219" s="7">
        <f t="shared" si="412"/>
        <v>3600180</v>
      </c>
      <c r="D1219" s="96">
        <f t="shared" si="410"/>
        <v>46287</v>
      </c>
      <c r="E1219" s="94">
        <f ca="1">IF(D1219&lt;$B$1,VLOOKUP(D1219,[1]DI!$A$4:$B$15000,2,FALSE),0)</f>
        <v>0</v>
      </c>
      <c r="F1219" s="14">
        <f t="shared" ca="1" si="413"/>
        <v>1</v>
      </c>
      <c r="G1219" s="14">
        <f ca="1">(TRUNC(PRODUCT($F$12:$F1218),16))</f>
        <v>1.4816560968263399</v>
      </c>
      <c r="H1219" s="14">
        <f t="shared" ca="1" si="414"/>
        <v>1.4816560968263399</v>
      </c>
      <c r="I1219" s="14">
        <f t="shared" ca="1" si="415"/>
        <v>1</v>
      </c>
      <c r="J1219" s="13">
        <f t="shared" si="409"/>
        <v>4.4499999999999998E-2</v>
      </c>
      <c r="K1219" s="33">
        <f t="shared" si="416"/>
        <v>46286</v>
      </c>
      <c r="L1219" s="2">
        <f t="shared" si="417"/>
        <v>2</v>
      </c>
      <c r="M1219" s="17">
        <f t="shared" si="418"/>
        <v>2</v>
      </c>
      <c r="N1219" s="12">
        <f t="shared" si="419"/>
        <v>1.0003456019999999</v>
      </c>
      <c r="O1219" s="12">
        <f t="shared" ca="1" si="420"/>
        <v>1.0003456019999999</v>
      </c>
      <c r="P1219" s="17">
        <f t="shared" si="421"/>
        <v>0</v>
      </c>
      <c r="Q1219" s="14">
        <f t="shared" ca="1" si="422"/>
        <v>1244.2294083500001</v>
      </c>
      <c r="R1219" s="21">
        <f t="shared" si="407"/>
        <v>0</v>
      </c>
      <c r="S1219" s="14">
        <f t="shared" si="423"/>
        <v>0</v>
      </c>
      <c r="T1219" s="4" t="str">
        <f t="shared" si="424"/>
        <v>J=</v>
      </c>
      <c r="U1219" s="33">
        <f t="shared" si="425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8"/>
        <v>46289</v>
      </c>
      <c r="B1220" s="124" t="str">
        <f t="shared" ca="1" si="411"/>
        <v>n.d</v>
      </c>
      <c r="C1220" s="7">
        <f t="shared" si="412"/>
        <v>3600180</v>
      </c>
      <c r="D1220" s="96">
        <f t="shared" si="410"/>
        <v>46288</v>
      </c>
      <c r="E1220" s="94">
        <f ca="1">IF(D1220&lt;$B$1,VLOOKUP(D1220,[1]DI!$A$4:$B$15000,2,FALSE),0)</f>
        <v>0</v>
      </c>
      <c r="F1220" s="14">
        <f t="shared" ca="1" si="413"/>
        <v>1</v>
      </c>
      <c r="G1220" s="14">
        <f ca="1">(TRUNC(PRODUCT($F$12:$F1219),16))</f>
        <v>1.4816560968263399</v>
      </c>
      <c r="H1220" s="14">
        <f t="shared" ca="1" si="414"/>
        <v>1.4816560968263399</v>
      </c>
      <c r="I1220" s="14">
        <f t="shared" ca="1" si="415"/>
        <v>1</v>
      </c>
      <c r="J1220" s="13">
        <f t="shared" si="409"/>
        <v>4.4499999999999998E-2</v>
      </c>
      <c r="K1220" s="33">
        <f t="shared" si="416"/>
        <v>46286</v>
      </c>
      <c r="L1220" s="2">
        <f t="shared" si="417"/>
        <v>3</v>
      </c>
      <c r="M1220" s="17">
        <f t="shared" si="418"/>
        <v>3</v>
      </c>
      <c r="N1220" s="12">
        <f t="shared" si="419"/>
        <v>1.0005184469999999</v>
      </c>
      <c r="O1220" s="12">
        <f t="shared" ca="1" si="420"/>
        <v>1.0005184469999999</v>
      </c>
      <c r="P1220" s="17">
        <f t="shared" si="421"/>
        <v>0</v>
      </c>
      <c r="Q1220" s="14">
        <f t="shared" ca="1" si="422"/>
        <v>1866.50252045</v>
      </c>
      <c r="R1220" s="21">
        <f t="shared" si="407"/>
        <v>0</v>
      </c>
      <c r="S1220" s="14">
        <f t="shared" si="423"/>
        <v>0</v>
      </c>
      <c r="T1220" s="4" t="str">
        <f t="shared" si="424"/>
        <v>J=</v>
      </c>
      <c r="U1220" s="33">
        <f t="shared" si="425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8"/>
        <v>46290</v>
      </c>
      <c r="B1221" s="124" t="str">
        <f t="shared" ca="1" si="411"/>
        <v>n.d</v>
      </c>
      <c r="C1221" s="7">
        <f t="shared" si="412"/>
        <v>3600180</v>
      </c>
      <c r="D1221" s="96">
        <f t="shared" si="410"/>
        <v>46289</v>
      </c>
      <c r="E1221" s="94">
        <f ca="1">IF(D1221&lt;$B$1,VLOOKUP(D1221,[1]DI!$A$4:$B$15000,2,FALSE),0)</f>
        <v>0</v>
      </c>
      <c r="F1221" s="14">
        <f t="shared" ca="1" si="413"/>
        <v>1</v>
      </c>
      <c r="G1221" s="14">
        <f ca="1">(TRUNC(PRODUCT($F$12:$F1220),16))</f>
        <v>1.4816560968263399</v>
      </c>
      <c r="H1221" s="14">
        <f t="shared" ca="1" si="414"/>
        <v>1.4816560968263399</v>
      </c>
      <c r="I1221" s="14">
        <f t="shared" ca="1" si="415"/>
        <v>1</v>
      </c>
      <c r="J1221" s="13">
        <f t="shared" si="409"/>
        <v>4.4499999999999998E-2</v>
      </c>
      <c r="K1221" s="33">
        <f t="shared" si="416"/>
        <v>46286</v>
      </c>
      <c r="L1221" s="2">
        <f t="shared" si="417"/>
        <v>4</v>
      </c>
      <c r="M1221" s="17">
        <f t="shared" si="418"/>
        <v>4</v>
      </c>
      <c r="N1221" s="12">
        <f t="shared" si="419"/>
        <v>1.0006913230000001</v>
      </c>
      <c r="O1221" s="12">
        <f t="shared" ca="1" si="420"/>
        <v>1.0006913230000001</v>
      </c>
      <c r="P1221" s="17">
        <f t="shared" si="421"/>
        <v>0</v>
      </c>
      <c r="Q1221" s="14">
        <f t="shared" ca="1" si="422"/>
        <v>2488.8872381400001</v>
      </c>
      <c r="R1221" s="21">
        <f t="shared" si="407"/>
        <v>0</v>
      </c>
      <c r="S1221" s="14">
        <f t="shared" si="423"/>
        <v>0</v>
      </c>
      <c r="T1221" s="4" t="str">
        <f t="shared" si="424"/>
        <v>J=</v>
      </c>
      <c r="U1221" s="33">
        <f t="shared" si="425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8"/>
        <v>46293</v>
      </c>
      <c r="B1222" s="124" t="str">
        <f t="shared" ca="1" si="411"/>
        <v>n.d</v>
      </c>
      <c r="C1222" s="7">
        <f t="shared" si="412"/>
        <v>3600180</v>
      </c>
      <c r="D1222" s="96">
        <f t="shared" si="410"/>
        <v>46290</v>
      </c>
      <c r="E1222" s="94">
        <f ca="1">IF(D1222&lt;$B$1,VLOOKUP(D1222,[1]DI!$A$4:$B$15000,2,FALSE),0)</f>
        <v>0</v>
      </c>
      <c r="F1222" s="14">
        <f t="shared" ca="1" si="413"/>
        <v>1</v>
      </c>
      <c r="G1222" s="14">
        <f ca="1">(TRUNC(PRODUCT($F$12:$F1221),16))</f>
        <v>1.4816560968263399</v>
      </c>
      <c r="H1222" s="14">
        <f t="shared" ca="1" si="414"/>
        <v>1.4816560968263399</v>
      </c>
      <c r="I1222" s="14">
        <f t="shared" ca="1" si="415"/>
        <v>1</v>
      </c>
      <c r="J1222" s="13">
        <f t="shared" si="409"/>
        <v>4.4499999999999998E-2</v>
      </c>
      <c r="K1222" s="33">
        <f t="shared" si="416"/>
        <v>46286</v>
      </c>
      <c r="L1222" s="2">
        <f t="shared" si="417"/>
        <v>5</v>
      </c>
      <c r="M1222" s="17">
        <f t="shared" si="418"/>
        <v>5</v>
      </c>
      <c r="N1222" s="12">
        <f t="shared" si="419"/>
        <v>1.000864228</v>
      </c>
      <c r="O1222" s="12">
        <f t="shared" ca="1" si="420"/>
        <v>1.000864228</v>
      </c>
      <c r="P1222" s="17">
        <f t="shared" si="421"/>
        <v>0</v>
      </c>
      <c r="Q1222" s="14">
        <f t="shared" ca="1" si="422"/>
        <v>3111.3763610300002</v>
      </c>
      <c r="R1222" s="21">
        <f t="shared" si="407"/>
        <v>0</v>
      </c>
      <c r="S1222" s="14">
        <f t="shared" si="423"/>
        <v>0</v>
      </c>
      <c r="T1222" s="4" t="str">
        <f t="shared" si="424"/>
        <v>J=</v>
      </c>
      <c r="U1222" s="33">
        <f t="shared" si="425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8"/>
        <v>46294</v>
      </c>
      <c r="B1223" s="124" t="str">
        <f t="shared" ca="1" si="411"/>
        <v>n.d</v>
      </c>
      <c r="C1223" s="7">
        <f t="shared" si="412"/>
        <v>3600180</v>
      </c>
      <c r="D1223" s="96">
        <f t="shared" si="410"/>
        <v>46293</v>
      </c>
      <c r="E1223" s="94">
        <f ca="1">IF(D1223&lt;$B$1,VLOOKUP(D1223,[1]DI!$A$4:$B$15000,2,FALSE),0)</f>
        <v>0</v>
      </c>
      <c r="F1223" s="14">
        <f t="shared" ca="1" si="413"/>
        <v>1</v>
      </c>
      <c r="G1223" s="14">
        <f ca="1">(TRUNC(PRODUCT($F$12:$F1222),16))</f>
        <v>1.4816560968263399</v>
      </c>
      <c r="H1223" s="14">
        <f t="shared" ca="1" si="414"/>
        <v>1.4816560968263399</v>
      </c>
      <c r="I1223" s="14">
        <f t="shared" ca="1" si="415"/>
        <v>1</v>
      </c>
      <c r="J1223" s="13">
        <f t="shared" si="409"/>
        <v>4.4499999999999998E-2</v>
      </c>
      <c r="K1223" s="33">
        <f t="shared" si="416"/>
        <v>46286</v>
      </c>
      <c r="L1223" s="2">
        <f t="shared" si="417"/>
        <v>6</v>
      </c>
      <c r="M1223" s="17">
        <f t="shared" si="418"/>
        <v>6</v>
      </c>
      <c r="N1223" s="12">
        <f t="shared" si="419"/>
        <v>1.001037164</v>
      </c>
      <c r="O1223" s="12">
        <f t="shared" ca="1" si="420"/>
        <v>1.001037164</v>
      </c>
      <c r="P1223" s="17">
        <f t="shared" si="421"/>
        <v>0</v>
      </c>
      <c r="Q1223" s="14">
        <f t="shared" ca="1" si="422"/>
        <v>3733.97708951</v>
      </c>
      <c r="R1223" s="21">
        <f t="shared" si="407"/>
        <v>0</v>
      </c>
      <c r="S1223" s="14">
        <f t="shared" si="423"/>
        <v>0</v>
      </c>
      <c r="T1223" s="4" t="str">
        <f t="shared" si="424"/>
        <v>J=</v>
      </c>
      <c r="U1223" s="33">
        <f t="shared" si="425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8"/>
        <v>46295</v>
      </c>
      <c r="B1224" s="124" t="str">
        <f t="shared" ca="1" si="411"/>
        <v>n.d</v>
      </c>
      <c r="C1224" s="7">
        <f t="shared" si="412"/>
        <v>3600180</v>
      </c>
      <c r="D1224" s="96">
        <f t="shared" si="410"/>
        <v>46294</v>
      </c>
      <c r="E1224" s="94">
        <f ca="1">IF(D1224&lt;$B$1,VLOOKUP(D1224,[1]DI!$A$4:$B$15000,2,FALSE),0)</f>
        <v>0</v>
      </c>
      <c r="F1224" s="14">
        <f t="shared" ca="1" si="413"/>
        <v>1</v>
      </c>
      <c r="G1224" s="14">
        <f ca="1">(TRUNC(PRODUCT($F$12:$F1223),16))</f>
        <v>1.4816560968263399</v>
      </c>
      <c r="H1224" s="14">
        <f t="shared" ca="1" si="414"/>
        <v>1.4816560968263399</v>
      </c>
      <c r="I1224" s="14">
        <f t="shared" ca="1" si="415"/>
        <v>1</v>
      </c>
      <c r="J1224" s="13">
        <f t="shared" si="409"/>
        <v>4.4499999999999998E-2</v>
      </c>
      <c r="K1224" s="33">
        <f t="shared" si="416"/>
        <v>46286</v>
      </c>
      <c r="L1224" s="2">
        <f t="shared" si="417"/>
        <v>7</v>
      </c>
      <c r="M1224" s="17">
        <f t="shared" si="418"/>
        <v>7</v>
      </c>
      <c r="N1224" s="12">
        <f t="shared" si="419"/>
        <v>1.0012101289999999</v>
      </c>
      <c r="O1224" s="12">
        <f t="shared" ca="1" si="420"/>
        <v>1.0012101289999999</v>
      </c>
      <c r="P1224" s="17">
        <f t="shared" si="421"/>
        <v>0</v>
      </c>
      <c r="Q1224" s="14">
        <f t="shared" ca="1" si="422"/>
        <v>4356.6822232100003</v>
      </c>
      <c r="R1224" s="21">
        <f t="shared" si="407"/>
        <v>0</v>
      </c>
      <c r="S1224" s="14">
        <f t="shared" si="423"/>
        <v>0</v>
      </c>
      <c r="T1224" s="4" t="str">
        <f t="shared" si="424"/>
        <v>J=</v>
      </c>
      <c r="U1224" s="33">
        <f t="shared" si="425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8"/>
        <v>46296</v>
      </c>
      <c r="B1225" s="124" t="str">
        <f t="shared" ca="1" si="411"/>
        <v>n.d</v>
      </c>
      <c r="C1225" s="7">
        <f t="shared" si="412"/>
        <v>3600180</v>
      </c>
      <c r="D1225" s="96">
        <f t="shared" si="410"/>
        <v>46295</v>
      </c>
      <c r="E1225" s="94">
        <f ca="1">IF(D1225&lt;$B$1,VLOOKUP(D1225,[1]DI!$A$4:$B$15000,2,FALSE),0)</f>
        <v>0</v>
      </c>
      <c r="F1225" s="14">
        <f t="shared" ca="1" si="413"/>
        <v>1</v>
      </c>
      <c r="G1225" s="14">
        <f ca="1">(TRUNC(PRODUCT($F$12:$F1224),16))</f>
        <v>1.4816560968263399</v>
      </c>
      <c r="H1225" s="14">
        <f t="shared" ca="1" si="414"/>
        <v>1.4816560968263399</v>
      </c>
      <c r="I1225" s="14">
        <f t="shared" ca="1" si="415"/>
        <v>1</v>
      </c>
      <c r="J1225" s="13">
        <f t="shared" si="409"/>
        <v>4.4499999999999998E-2</v>
      </c>
      <c r="K1225" s="33">
        <f t="shared" si="416"/>
        <v>46286</v>
      </c>
      <c r="L1225" s="2">
        <f t="shared" si="417"/>
        <v>8</v>
      </c>
      <c r="M1225" s="17">
        <f t="shared" si="418"/>
        <v>8</v>
      </c>
      <c r="N1225" s="12">
        <f t="shared" si="419"/>
        <v>1.001383124</v>
      </c>
      <c r="O1225" s="12">
        <f t="shared" ca="1" si="420"/>
        <v>1.001383124</v>
      </c>
      <c r="P1225" s="17">
        <f t="shared" si="421"/>
        <v>0</v>
      </c>
      <c r="Q1225" s="14">
        <f t="shared" ca="1" si="422"/>
        <v>4979.49536231</v>
      </c>
      <c r="R1225" s="21">
        <f t="shared" si="407"/>
        <v>0</v>
      </c>
      <c r="S1225" s="14">
        <f t="shared" si="423"/>
        <v>0</v>
      </c>
      <c r="T1225" s="4" t="str">
        <f t="shared" si="424"/>
        <v>J=</v>
      </c>
      <c r="U1225" s="33">
        <f t="shared" si="425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8"/>
        <v>46297</v>
      </c>
      <c r="B1226" s="124" t="str">
        <f t="shared" ca="1" si="411"/>
        <v>n.d</v>
      </c>
      <c r="C1226" s="7">
        <f t="shared" si="412"/>
        <v>3600180</v>
      </c>
      <c r="D1226" s="96">
        <f t="shared" si="410"/>
        <v>46296</v>
      </c>
      <c r="E1226" s="94">
        <f ca="1">IF(D1226&lt;$B$1,VLOOKUP(D1226,[1]DI!$A$4:$B$15000,2,FALSE),0)</f>
        <v>0</v>
      </c>
      <c r="F1226" s="14">
        <f t="shared" ca="1" si="413"/>
        <v>1</v>
      </c>
      <c r="G1226" s="14">
        <f ca="1">(TRUNC(PRODUCT($F$12:$F1225),16))</f>
        <v>1.4816560968263399</v>
      </c>
      <c r="H1226" s="14">
        <f t="shared" ca="1" si="414"/>
        <v>1.4816560968263399</v>
      </c>
      <c r="I1226" s="14">
        <f t="shared" ca="1" si="415"/>
        <v>1</v>
      </c>
      <c r="J1226" s="13">
        <f t="shared" si="409"/>
        <v>4.4499999999999998E-2</v>
      </c>
      <c r="K1226" s="33">
        <f t="shared" si="416"/>
        <v>46286</v>
      </c>
      <c r="L1226" s="2">
        <f t="shared" si="417"/>
        <v>9</v>
      </c>
      <c r="M1226" s="17">
        <f t="shared" si="418"/>
        <v>9</v>
      </c>
      <c r="N1226" s="12">
        <f t="shared" si="419"/>
        <v>1.001556149</v>
      </c>
      <c r="O1226" s="12">
        <f t="shared" ca="1" si="420"/>
        <v>1.001556149</v>
      </c>
      <c r="P1226" s="17">
        <f t="shared" si="421"/>
        <v>0</v>
      </c>
      <c r="Q1226" s="14">
        <f t="shared" ca="1" si="422"/>
        <v>5602.41650682</v>
      </c>
      <c r="R1226" s="21">
        <f t="shared" si="407"/>
        <v>0</v>
      </c>
      <c r="S1226" s="14">
        <f t="shared" si="423"/>
        <v>0</v>
      </c>
      <c r="T1226" s="4" t="str">
        <f t="shared" si="424"/>
        <v>J=</v>
      </c>
      <c r="U1226" s="33">
        <f t="shared" si="425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8"/>
        <v>46300</v>
      </c>
      <c r="B1227" s="124" t="str">
        <f t="shared" ca="1" si="411"/>
        <v>n.d</v>
      </c>
      <c r="C1227" s="7">
        <f t="shared" si="412"/>
        <v>3600180</v>
      </c>
      <c r="D1227" s="96">
        <f t="shared" si="410"/>
        <v>46297</v>
      </c>
      <c r="E1227" s="94">
        <f ca="1">IF(D1227&lt;$B$1,VLOOKUP(D1227,[1]DI!$A$4:$B$15000,2,FALSE),0)</f>
        <v>0</v>
      </c>
      <c r="F1227" s="14">
        <f t="shared" ca="1" si="413"/>
        <v>1</v>
      </c>
      <c r="G1227" s="14">
        <f ca="1">(TRUNC(PRODUCT($F$12:$F1226),16))</f>
        <v>1.4816560968263399</v>
      </c>
      <c r="H1227" s="14">
        <f t="shared" ca="1" si="414"/>
        <v>1.4816560968263399</v>
      </c>
      <c r="I1227" s="14">
        <f t="shared" ca="1" si="415"/>
        <v>1</v>
      </c>
      <c r="J1227" s="13">
        <f t="shared" si="409"/>
        <v>4.4499999999999998E-2</v>
      </c>
      <c r="K1227" s="33">
        <f t="shared" si="416"/>
        <v>46286</v>
      </c>
      <c r="L1227" s="2">
        <f t="shared" si="417"/>
        <v>10</v>
      </c>
      <c r="M1227" s="17">
        <f t="shared" si="418"/>
        <v>10</v>
      </c>
      <c r="N1227" s="12">
        <f t="shared" si="419"/>
        <v>1.0017292040000001</v>
      </c>
      <c r="O1227" s="12">
        <f t="shared" ca="1" si="420"/>
        <v>1.0017292040000001</v>
      </c>
      <c r="P1227" s="17">
        <f t="shared" si="421"/>
        <v>0</v>
      </c>
      <c r="Q1227" s="14">
        <f t="shared" ca="1" si="422"/>
        <v>6225.4456567200004</v>
      </c>
      <c r="R1227" s="21">
        <f t="shared" si="407"/>
        <v>0</v>
      </c>
      <c r="S1227" s="14">
        <f t="shared" si="423"/>
        <v>0</v>
      </c>
      <c r="T1227" s="4" t="str">
        <f t="shared" si="424"/>
        <v>J=</v>
      </c>
      <c r="U1227" s="33">
        <f t="shared" si="425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8"/>
        <v>46301</v>
      </c>
      <c r="B1228" s="124" t="str">
        <f t="shared" ca="1" si="411"/>
        <v>n.d</v>
      </c>
      <c r="C1228" s="7">
        <f t="shared" si="412"/>
        <v>3600180</v>
      </c>
      <c r="D1228" s="96">
        <f t="shared" si="410"/>
        <v>46300</v>
      </c>
      <c r="E1228" s="94">
        <f ca="1">IF(D1228&lt;$B$1,VLOOKUP(D1228,[1]DI!$A$4:$B$15000,2,FALSE),0)</f>
        <v>0</v>
      </c>
      <c r="F1228" s="14">
        <f t="shared" ca="1" si="413"/>
        <v>1</v>
      </c>
      <c r="G1228" s="14">
        <f ca="1">(TRUNC(PRODUCT($F$12:$F1227),16))</f>
        <v>1.4816560968263399</v>
      </c>
      <c r="H1228" s="14">
        <f t="shared" ca="1" si="414"/>
        <v>1.4816560968263399</v>
      </c>
      <c r="I1228" s="14">
        <f t="shared" ca="1" si="415"/>
        <v>1</v>
      </c>
      <c r="J1228" s="13">
        <f t="shared" si="409"/>
        <v>4.4499999999999998E-2</v>
      </c>
      <c r="K1228" s="33">
        <f t="shared" si="416"/>
        <v>46286</v>
      </c>
      <c r="L1228" s="2">
        <f t="shared" si="417"/>
        <v>11</v>
      </c>
      <c r="M1228" s="17">
        <f t="shared" si="418"/>
        <v>11</v>
      </c>
      <c r="N1228" s="12">
        <f t="shared" si="419"/>
        <v>1.0019022879999999</v>
      </c>
      <c r="O1228" s="12">
        <f t="shared" ca="1" si="420"/>
        <v>1.0019022879999999</v>
      </c>
      <c r="P1228" s="17">
        <f t="shared" si="421"/>
        <v>0</v>
      </c>
      <c r="Q1228" s="14">
        <f t="shared" ca="1" si="422"/>
        <v>6848.5792118299996</v>
      </c>
      <c r="R1228" s="21">
        <f t="shared" ref="R1228:R1267" si="426">IF($P1228&gt;0,VLOOKUP($P1228,$W$12:$AC$150,7),0)</f>
        <v>0</v>
      </c>
      <c r="S1228" s="14">
        <f t="shared" si="423"/>
        <v>0</v>
      </c>
      <c r="T1228" s="4" t="str">
        <f t="shared" si="424"/>
        <v>J=</v>
      </c>
      <c r="U1228" s="33">
        <f t="shared" si="425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7">WORKDAY($A1228,1,$W$166:$W$544)</f>
        <v>46302</v>
      </c>
      <c r="B1229" s="124" t="str">
        <f t="shared" ca="1" si="411"/>
        <v>n.d</v>
      </c>
      <c r="C1229" s="7">
        <f t="shared" si="412"/>
        <v>3600180</v>
      </c>
      <c r="D1229" s="96">
        <f t="shared" si="410"/>
        <v>46301</v>
      </c>
      <c r="E1229" s="94">
        <f ca="1">IF(D1229&lt;$B$1,VLOOKUP(D1229,[1]DI!$A$4:$B$15000,2,FALSE),0)</f>
        <v>0</v>
      </c>
      <c r="F1229" s="14">
        <f t="shared" ca="1" si="413"/>
        <v>1</v>
      </c>
      <c r="G1229" s="14">
        <f ca="1">(TRUNC(PRODUCT($F$12:$F1228),16))</f>
        <v>1.4816560968263399</v>
      </c>
      <c r="H1229" s="14">
        <f t="shared" ca="1" si="414"/>
        <v>1.4816560968263399</v>
      </c>
      <c r="I1229" s="14">
        <f t="shared" ca="1" si="415"/>
        <v>1</v>
      </c>
      <c r="J1229" s="13">
        <f t="shared" ref="J1229:J1267" si="428">J1228</f>
        <v>4.4499999999999998E-2</v>
      </c>
      <c r="K1229" s="33">
        <f t="shared" si="416"/>
        <v>46286</v>
      </c>
      <c r="L1229" s="2">
        <f t="shared" si="417"/>
        <v>12</v>
      </c>
      <c r="M1229" s="17">
        <f t="shared" si="418"/>
        <v>12</v>
      </c>
      <c r="N1229" s="12">
        <f t="shared" si="419"/>
        <v>1.0020754030000001</v>
      </c>
      <c r="O1229" s="12">
        <f t="shared" ca="1" si="420"/>
        <v>1.0020754030000001</v>
      </c>
      <c r="P1229" s="17">
        <f t="shared" si="421"/>
        <v>0</v>
      </c>
      <c r="Q1229" s="14">
        <f t="shared" ca="1" si="422"/>
        <v>7471.8243725399998</v>
      </c>
      <c r="R1229" s="21">
        <f t="shared" si="426"/>
        <v>0</v>
      </c>
      <c r="S1229" s="14">
        <f t="shared" si="423"/>
        <v>0</v>
      </c>
      <c r="T1229" s="4" t="str">
        <f t="shared" si="424"/>
        <v>J=</v>
      </c>
      <c r="U1229" s="33">
        <f t="shared" si="425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7"/>
        <v>46303</v>
      </c>
      <c r="B1230" s="124" t="str">
        <f t="shared" ca="1" si="411"/>
        <v>n.d</v>
      </c>
      <c r="C1230" s="7">
        <f t="shared" si="412"/>
        <v>3600180</v>
      </c>
      <c r="D1230" s="96">
        <f t="shared" si="410"/>
        <v>46302</v>
      </c>
      <c r="E1230" s="94">
        <f ca="1">IF(D1230&lt;$B$1,VLOOKUP(D1230,[1]DI!$A$4:$B$15000,2,FALSE),0)</f>
        <v>0</v>
      </c>
      <c r="F1230" s="14">
        <f t="shared" ca="1" si="413"/>
        <v>1</v>
      </c>
      <c r="G1230" s="14">
        <f ca="1">(TRUNC(PRODUCT($F$12:$F1229),16))</f>
        <v>1.4816560968263399</v>
      </c>
      <c r="H1230" s="14">
        <f t="shared" ca="1" si="414"/>
        <v>1.4816560968263399</v>
      </c>
      <c r="I1230" s="14">
        <f t="shared" ca="1" si="415"/>
        <v>1</v>
      </c>
      <c r="J1230" s="13">
        <f t="shared" si="428"/>
        <v>4.4499999999999998E-2</v>
      </c>
      <c r="K1230" s="33">
        <f t="shared" si="416"/>
        <v>46286</v>
      </c>
      <c r="L1230" s="2">
        <f t="shared" si="417"/>
        <v>13</v>
      </c>
      <c r="M1230" s="17">
        <f t="shared" si="418"/>
        <v>13</v>
      </c>
      <c r="N1230" s="12">
        <f t="shared" si="419"/>
        <v>1.0022485480000001</v>
      </c>
      <c r="O1230" s="12">
        <f t="shared" ca="1" si="420"/>
        <v>1.0022485480000001</v>
      </c>
      <c r="P1230" s="17">
        <f t="shared" si="421"/>
        <v>0</v>
      </c>
      <c r="Q1230" s="14">
        <f t="shared" ca="1" si="422"/>
        <v>8095.1775386400004</v>
      </c>
      <c r="R1230" s="21">
        <f t="shared" si="426"/>
        <v>0</v>
      </c>
      <c r="S1230" s="14">
        <f t="shared" si="423"/>
        <v>0</v>
      </c>
      <c r="T1230" s="4" t="str">
        <f t="shared" si="424"/>
        <v>J=</v>
      </c>
      <c r="U1230" s="33">
        <f t="shared" si="425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7"/>
        <v>46304</v>
      </c>
      <c r="B1231" s="124" t="str">
        <f t="shared" ca="1" si="411"/>
        <v>n.d</v>
      </c>
      <c r="C1231" s="7">
        <f t="shared" si="412"/>
        <v>3600180</v>
      </c>
      <c r="D1231" s="96">
        <f t="shared" ref="D1231:D1267" si="429">WORKDAY($A1231,-1,$W$160:$W$544)</f>
        <v>46303</v>
      </c>
      <c r="E1231" s="94">
        <f ca="1">IF(D1231&lt;$B$1,VLOOKUP(D1231,[1]DI!$A$4:$B$15000,2,FALSE),0)</f>
        <v>0</v>
      </c>
      <c r="F1231" s="14">
        <f t="shared" ca="1" si="413"/>
        <v>1</v>
      </c>
      <c r="G1231" s="14">
        <f ca="1">(TRUNC(PRODUCT($F$12:$F1230),16))</f>
        <v>1.4816560968263399</v>
      </c>
      <c r="H1231" s="14">
        <f t="shared" ca="1" si="414"/>
        <v>1.4816560968263399</v>
      </c>
      <c r="I1231" s="14">
        <f t="shared" ca="1" si="415"/>
        <v>1</v>
      </c>
      <c r="J1231" s="13">
        <f t="shared" si="428"/>
        <v>4.4499999999999998E-2</v>
      </c>
      <c r="K1231" s="33">
        <f t="shared" si="416"/>
        <v>46286</v>
      </c>
      <c r="L1231" s="2">
        <f t="shared" si="417"/>
        <v>14</v>
      </c>
      <c r="M1231" s="17">
        <f t="shared" si="418"/>
        <v>14</v>
      </c>
      <c r="N1231" s="12">
        <f t="shared" si="419"/>
        <v>1.002421722</v>
      </c>
      <c r="O1231" s="12">
        <f t="shared" ca="1" si="420"/>
        <v>1.002421722</v>
      </c>
      <c r="P1231" s="17">
        <f t="shared" si="421"/>
        <v>0</v>
      </c>
      <c r="Q1231" s="14">
        <f t="shared" ca="1" si="422"/>
        <v>8718.6351099599997</v>
      </c>
      <c r="R1231" s="21">
        <f t="shared" si="426"/>
        <v>0</v>
      </c>
      <c r="S1231" s="14">
        <f t="shared" si="423"/>
        <v>0</v>
      </c>
      <c r="T1231" s="4" t="str">
        <f t="shared" si="424"/>
        <v>J=</v>
      </c>
      <c r="U1231" s="33">
        <f t="shared" si="425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7"/>
        <v>46308</v>
      </c>
      <c r="B1232" s="124" t="str">
        <f t="shared" ca="1" si="411"/>
        <v>n.d</v>
      </c>
      <c r="C1232" s="7">
        <f t="shared" si="412"/>
        <v>3600180</v>
      </c>
      <c r="D1232" s="96">
        <f t="shared" si="429"/>
        <v>46304</v>
      </c>
      <c r="E1232" s="94">
        <f ca="1">IF(D1232&lt;$B$1,VLOOKUP(D1232,[1]DI!$A$4:$B$15000,2,FALSE),0)</f>
        <v>0</v>
      </c>
      <c r="F1232" s="14">
        <f t="shared" ca="1" si="413"/>
        <v>1</v>
      </c>
      <c r="G1232" s="14">
        <f ca="1">(TRUNC(PRODUCT($F$12:$F1231),16))</f>
        <v>1.4816560968263399</v>
      </c>
      <c r="H1232" s="14">
        <f t="shared" ca="1" si="414"/>
        <v>1.4816560968263399</v>
      </c>
      <c r="I1232" s="14">
        <f t="shared" ca="1" si="415"/>
        <v>1</v>
      </c>
      <c r="J1232" s="13">
        <f t="shared" si="428"/>
        <v>4.4499999999999998E-2</v>
      </c>
      <c r="K1232" s="33">
        <f t="shared" si="416"/>
        <v>46286</v>
      </c>
      <c r="L1232" s="2">
        <f t="shared" si="417"/>
        <v>15</v>
      </c>
      <c r="M1232" s="17">
        <f t="shared" si="418"/>
        <v>15</v>
      </c>
      <c r="N1232" s="12">
        <f t="shared" si="419"/>
        <v>1.0025949270000001</v>
      </c>
      <c r="O1232" s="12">
        <f t="shared" ca="1" si="420"/>
        <v>1.0025949270000001</v>
      </c>
      <c r="P1232" s="17">
        <f t="shared" si="421"/>
        <v>0</v>
      </c>
      <c r="Q1232" s="14">
        <f t="shared" ca="1" si="422"/>
        <v>9342.2042868600001</v>
      </c>
      <c r="R1232" s="21">
        <f t="shared" si="426"/>
        <v>0</v>
      </c>
      <c r="S1232" s="14">
        <f t="shared" si="423"/>
        <v>0</v>
      </c>
      <c r="T1232" s="4" t="str">
        <f t="shared" si="424"/>
        <v>J=</v>
      </c>
      <c r="U1232" s="33">
        <f t="shared" si="425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7"/>
        <v>46309</v>
      </c>
      <c r="B1233" s="124" t="str">
        <f t="shared" ca="1" si="411"/>
        <v>n.d</v>
      </c>
      <c r="C1233" s="7">
        <f t="shared" si="412"/>
        <v>3600180</v>
      </c>
      <c r="D1233" s="96">
        <f t="shared" si="429"/>
        <v>46308</v>
      </c>
      <c r="E1233" s="94">
        <f ca="1">IF(D1233&lt;$B$1,VLOOKUP(D1233,[1]DI!$A$4:$B$15000,2,FALSE),0)</f>
        <v>0</v>
      </c>
      <c r="F1233" s="14">
        <f t="shared" ca="1" si="413"/>
        <v>1</v>
      </c>
      <c r="G1233" s="14">
        <f ca="1">(TRUNC(PRODUCT($F$12:$F1232),16))</f>
        <v>1.4816560968263399</v>
      </c>
      <c r="H1233" s="14">
        <f t="shared" ca="1" si="414"/>
        <v>1.4816560968263399</v>
      </c>
      <c r="I1233" s="14">
        <f t="shared" ca="1" si="415"/>
        <v>1</v>
      </c>
      <c r="J1233" s="13">
        <f t="shared" si="428"/>
        <v>4.4499999999999998E-2</v>
      </c>
      <c r="K1233" s="33">
        <f t="shared" si="416"/>
        <v>46286</v>
      </c>
      <c r="L1233" s="2">
        <f t="shared" si="417"/>
        <v>16</v>
      </c>
      <c r="M1233" s="17">
        <f t="shared" si="418"/>
        <v>16</v>
      </c>
      <c r="N1233" s="12">
        <f t="shared" si="419"/>
        <v>1.0027681610000001</v>
      </c>
      <c r="O1233" s="12">
        <f t="shared" ca="1" si="420"/>
        <v>1.0027681610000001</v>
      </c>
      <c r="P1233" s="17">
        <f t="shared" si="421"/>
        <v>0</v>
      </c>
      <c r="Q1233" s="14">
        <f t="shared" ca="1" si="422"/>
        <v>9965.8778689800001</v>
      </c>
      <c r="R1233" s="21">
        <f t="shared" si="426"/>
        <v>0</v>
      </c>
      <c r="S1233" s="14">
        <f t="shared" si="423"/>
        <v>0</v>
      </c>
      <c r="T1233" s="4" t="str">
        <f t="shared" si="424"/>
        <v>J=</v>
      </c>
      <c r="U1233" s="33">
        <f t="shared" si="425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7"/>
        <v>46310</v>
      </c>
      <c r="B1234" s="124" t="str">
        <f t="shared" ca="1" si="411"/>
        <v>n.d</v>
      </c>
      <c r="C1234" s="7">
        <f t="shared" si="412"/>
        <v>3600180</v>
      </c>
      <c r="D1234" s="96">
        <f t="shared" si="429"/>
        <v>46309</v>
      </c>
      <c r="E1234" s="94">
        <f ca="1">IF(D1234&lt;$B$1,VLOOKUP(D1234,[1]DI!$A$4:$B$15000,2,FALSE),0)</f>
        <v>0</v>
      </c>
      <c r="F1234" s="14">
        <f t="shared" ca="1" si="413"/>
        <v>1</v>
      </c>
      <c r="G1234" s="14">
        <f ca="1">(TRUNC(PRODUCT($F$12:$F1233),16))</f>
        <v>1.4816560968263399</v>
      </c>
      <c r="H1234" s="14">
        <f t="shared" ca="1" si="414"/>
        <v>1.4816560968263399</v>
      </c>
      <c r="I1234" s="14">
        <f t="shared" ca="1" si="415"/>
        <v>1</v>
      </c>
      <c r="J1234" s="13">
        <f t="shared" si="428"/>
        <v>4.4499999999999998E-2</v>
      </c>
      <c r="K1234" s="33">
        <f t="shared" si="416"/>
        <v>46286</v>
      </c>
      <c r="L1234" s="2">
        <f t="shared" si="417"/>
        <v>17</v>
      </c>
      <c r="M1234" s="17">
        <f t="shared" si="418"/>
        <v>17</v>
      </c>
      <c r="N1234" s="12">
        <f t="shared" si="419"/>
        <v>1.0029414249999999</v>
      </c>
      <c r="O1234" s="12">
        <f t="shared" ca="1" si="420"/>
        <v>1.0029414249999999</v>
      </c>
      <c r="P1234" s="17">
        <f t="shared" si="421"/>
        <v>0</v>
      </c>
      <c r="Q1234" s="14">
        <f t="shared" ca="1" si="422"/>
        <v>10589.659456490001</v>
      </c>
      <c r="R1234" s="21">
        <f t="shared" si="426"/>
        <v>0</v>
      </c>
      <c r="S1234" s="14">
        <f t="shared" si="423"/>
        <v>0</v>
      </c>
      <c r="T1234" s="4" t="str">
        <f t="shared" si="424"/>
        <v>J=</v>
      </c>
      <c r="U1234" s="33">
        <f t="shared" si="425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7"/>
        <v>46311</v>
      </c>
      <c r="B1235" s="124" t="str">
        <f t="shared" ca="1" si="411"/>
        <v>n.d</v>
      </c>
      <c r="C1235" s="7">
        <f t="shared" si="412"/>
        <v>3600180</v>
      </c>
      <c r="D1235" s="96">
        <f t="shared" si="429"/>
        <v>46310</v>
      </c>
      <c r="E1235" s="94">
        <f ca="1">IF(D1235&lt;$B$1,VLOOKUP(D1235,[1]DI!$A$4:$B$15000,2,FALSE),0)</f>
        <v>0</v>
      </c>
      <c r="F1235" s="14">
        <f t="shared" ca="1" si="413"/>
        <v>1</v>
      </c>
      <c r="G1235" s="14">
        <f ca="1">(TRUNC(PRODUCT($F$12:$F1234),16))</f>
        <v>1.4816560968263399</v>
      </c>
      <c r="H1235" s="14">
        <f t="shared" ca="1" si="414"/>
        <v>1.4816560968263399</v>
      </c>
      <c r="I1235" s="14">
        <f t="shared" ca="1" si="415"/>
        <v>1</v>
      </c>
      <c r="J1235" s="13">
        <f t="shared" si="428"/>
        <v>4.4499999999999998E-2</v>
      </c>
      <c r="K1235" s="33">
        <f t="shared" si="416"/>
        <v>46286</v>
      </c>
      <c r="L1235" s="2">
        <f t="shared" si="417"/>
        <v>18</v>
      </c>
      <c r="M1235" s="17">
        <f t="shared" si="418"/>
        <v>18</v>
      </c>
      <c r="N1235" s="12">
        <f t="shared" si="419"/>
        <v>1.003114719</v>
      </c>
      <c r="O1235" s="12">
        <f t="shared" ca="1" si="420"/>
        <v>1.003114719</v>
      </c>
      <c r="P1235" s="17">
        <f t="shared" si="421"/>
        <v>0</v>
      </c>
      <c r="Q1235" s="14">
        <f t="shared" ca="1" si="422"/>
        <v>11213.54904942</v>
      </c>
      <c r="R1235" s="21">
        <f t="shared" si="426"/>
        <v>0</v>
      </c>
      <c r="S1235" s="14">
        <f t="shared" si="423"/>
        <v>0</v>
      </c>
      <c r="T1235" s="4" t="str">
        <f t="shared" si="424"/>
        <v>J=</v>
      </c>
      <c r="U1235" s="33">
        <f t="shared" si="425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7"/>
        <v>46314</v>
      </c>
      <c r="B1236" s="124" t="str">
        <f t="shared" ca="1" si="411"/>
        <v>n.d</v>
      </c>
      <c r="C1236" s="7">
        <f t="shared" si="412"/>
        <v>3600180</v>
      </c>
      <c r="D1236" s="96">
        <f t="shared" si="429"/>
        <v>46311</v>
      </c>
      <c r="E1236" s="94">
        <f ca="1">IF(D1236&lt;$B$1,VLOOKUP(D1236,[1]DI!$A$4:$B$15000,2,FALSE),0)</f>
        <v>0</v>
      </c>
      <c r="F1236" s="14">
        <f t="shared" ca="1" si="413"/>
        <v>1</v>
      </c>
      <c r="G1236" s="14">
        <f ca="1">(TRUNC(PRODUCT($F$12:$F1235),16))</f>
        <v>1.4816560968263399</v>
      </c>
      <c r="H1236" s="14">
        <f t="shared" ca="1" si="414"/>
        <v>1.4816560968263399</v>
      </c>
      <c r="I1236" s="14">
        <f t="shared" ca="1" si="415"/>
        <v>1</v>
      </c>
      <c r="J1236" s="13">
        <f t="shared" si="428"/>
        <v>4.4499999999999998E-2</v>
      </c>
      <c r="K1236" s="33">
        <f t="shared" si="416"/>
        <v>46286</v>
      </c>
      <c r="L1236" s="2">
        <f t="shared" si="417"/>
        <v>19</v>
      </c>
      <c r="M1236" s="17">
        <f t="shared" si="418"/>
        <v>19</v>
      </c>
      <c r="N1236" s="12">
        <f t="shared" si="419"/>
        <v>1.003288044</v>
      </c>
      <c r="O1236" s="12">
        <f t="shared" ca="1" si="420"/>
        <v>1.003288044</v>
      </c>
      <c r="P1236" s="17">
        <f t="shared" si="421"/>
        <v>0</v>
      </c>
      <c r="Q1236" s="14">
        <f t="shared" ca="1" si="422"/>
        <v>11837.55024792</v>
      </c>
      <c r="R1236" s="21">
        <f t="shared" si="426"/>
        <v>0</v>
      </c>
      <c r="S1236" s="14">
        <f t="shared" si="423"/>
        <v>0</v>
      </c>
      <c r="T1236" s="4" t="str">
        <f t="shared" si="424"/>
        <v>J=</v>
      </c>
      <c r="U1236" s="33">
        <f t="shared" si="425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7"/>
        <v>46315</v>
      </c>
      <c r="B1237" s="124" t="str">
        <f t="shared" ca="1" si="411"/>
        <v>n.d</v>
      </c>
      <c r="C1237" s="7">
        <f t="shared" si="412"/>
        <v>3600180</v>
      </c>
      <c r="D1237" s="96">
        <f t="shared" si="429"/>
        <v>46314</v>
      </c>
      <c r="E1237" s="94">
        <f ca="1">IF(D1237&lt;$B$1,VLOOKUP(D1237,[1]DI!$A$4:$B$15000,2,FALSE),0)</f>
        <v>0</v>
      </c>
      <c r="F1237" s="14">
        <f t="shared" ca="1" si="413"/>
        <v>1</v>
      </c>
      <c r="G1237" s="14">
        <f ca="1">(TRUNC(PRODUCT($F$12:$F1236),16))</f>
        <v>1.4816560968263399</v>
      </c>
      <c r="H1237" s="14">
        <f t="shared" ca="1" si="414"/>
        <v>1.4816560968263399</v>
      </c>
      <c r="I1237" s="14">
        <f t="shared" ca="1" si="415"/>
        <v>1</v>
      </c>
      <c r="J1237" s="13">
        <f t="shared" si="428"/>
        <v>4.4499999999999998E-2</v>
      </c>
      <c r="K1237" s="33">
        <f t="shared" si="416"/>
        <v>46286</v>
      </c>
      <c r="L1237" s="2">
        <f t="shared" si="417"/>
        <v>20</v>
      </c>
      <c r="M1237" s="17">
        <f t="shared" si="418"/>
        <v>20</v>
      </c>
      <c r="N1237" s="12">
        <f t="shared" si="419"/>
        <v>1.003461398</v>
      </c>
      <c r="O1237" s="12">
        <f t="shared" ca="1" si="420"/>
        <v>1.003461398</v>
      </c>
      <c r="P1237" s="17">
        <f t="shared" si="421"/>
        <v>59</v>
      </c>
      <c r="Q1237" s="14">
        <f t="shared" ca="1" si="422"/>
        <v>12461.65585164</v>
      </c>
      <c r="R1237" s="21">
        <f t="shared" si="426"/>
        <v>0</v>
      </c>
      <c r="S1237" s="14">
        <f t="shared" si="423"/>
        <v>0</v>
      </c>
      <c r="T1237" s="4" t="str">
        <f t="shared" si="424"/>
        <v>J=</v>
      </c>
      <c r="U1237" s="33">
        <f t="shared" si="425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7"/>
        <v>46316</v>
      </c>
      <c r="B1238" s="124" t="str">
        <f t="shared" ca="1" si="411"/>
        <v>n.d</v>
      </c>
      <c r="C1238" s="7">
        <f t="shared" si="412"/>
        <v>3600180</v>
      </c>
      <c r="D1238" s="96">
        <f t="shared" si="429"/>
        <v>46315</v>
      </c>
      <c r="E1238" s="94">
        <f ca="1">IF(D1238&lt;$B$1,VLOOKUP(D1238,[1]DI!$A$4:$B$15000,2,FALSE),0)</f>
        <v>0</v>
      </c>
      <c r="F1238" s="14">
        <f t="shared" ca="1" si="413"/>
        <v>1</v>
      </c>
      <c r="G1238" s="14">
        <f ca="1">(TRUNC(PRODUCT($F$12:$F1237),16))</f>
        <v>1.4816560968263399</v>
      </c>
      <c r="H1238" s="14">
        <f t="shared" ca="1" si="414"/>
        <v>1.4816560968263399</v>
      </c>
      <c r="I1238" s="14">
        <f t="shared" ca="1" si="415"/>
        <v>1</v>
      </c>
      <c r="J1238" s="13">
        <f t="shared" si="428"/>
        <v>4.4499999999999998E-2</v>
      </c>
      <c r="K1238" s="33">
        <f t="shared" si="416"/>
        <v>46315</v>
      </c>
      <c r="L1238" s="2">
        <f t="shared" si="417"/>
        <v>1</v>
      </c>
      <c r="M1238" s="17">
        <f t="shared" si="418"/>
        <v>1</v>
      </c>
      <c r="N1238" s="12">
        <f t="shared" si="419"/>
        <v>1.000172786</v>
      </c>
      <c r="O1238" s="12">
        <f t="shared" ca="1" si="420"/>
        <v>1.000172786</v>
      </c>
      <c r="P1238" s="17">
        <f t="shared" si="421"/>
        <v>0</v>
      </c>
      <c r="Q1238" s="14">
        <f t="shared" ca="1" si="422"/>
        <v>622.06070148000003</v>
      </c>
      <c r="R1238" s="21">
        <f t="shared" si="426"/>
        <v>0</v>
      </c>
      <c r="S1238" s="14">
        <f t="shared" si="423"/>
        <v>0</v>
      </c>
      <c r="T1238" s="4" t="str">
        <f t="shared" si="424"/>
        <v>A+J=</v>
      </c>
      <c r="U1238" s="33">
        <f t="shared" si="425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7"/>
        <v>46317</v>
      </c>
      <c r="B1239" s="124" t="str">
        <f t="shared" ca="1" si="411"/>
        <v>n.d</v>
      </c>
      <c r="C1239" s="7">
        <f t="shared" si="412"/>
        <v>3600180</v>
      </c>
      <c r="D1239" s="96">
        <f t="shared" si="429"/>
        <v>46316</v>
      </c>
      <c r="E1239" s="94">
        <f ca="1">IF(D1239&lt;$B$1,VLOOKUP(D1239,[1]DI!$A$4:$B$15000,2,FALSE),0)</f>
        <v>0</v>
      </c>
      <c r="F1239" s="14">
        <f t="shared" ca="1" si="413"/>
        <v>1</v>
      </c>
      <c r="G1239" s="14">
        <f ca="1">(TRUNC(PRODUCT($F$12:$F1238),16))</f>
        <v>1.4816560968263399</v>
      </c>
      <c r="H1239" s="14">
        <f t="shared" ca="1" si="414"/>
        <v>1.4816560968263399</v>
      </c>
      <c r="I1239" s="14">
        <f t="shared" ca="1" si="415"/>
        <v>1</v>
      </c>
      <c r="J1239" s="13">
        <f t="shared" si="428"/>
        <v>4.4499999999999998E-2</v>
      </c>
      <c r="K1239" s="33">
        <f t="shared" si="416"/>
        <v>46315</v>
      </c>
      <c r="L1239" s="2">
        <f t="shared" si="417"/>
        <v>2</v>
      </c>
      <c r="M1239" s="17">
        <f t="shared" si="418"/>
        <v>2</v>
      </c>
      <c r="N1239" s="12">
        <f t="shared" si="419"/>
        <v>1.0003456019999999</v>
      </c>
      <c r="O1239" s="12">
        <f t="shared" ca="1" si="420"/>
        <v>1.0003456019999999</v>
      </c>
      <c r="P1239" s="17">
        <f t="shared" si="421"/>
        <v>0</v>
      </c>
      <c r="Q1239" s="14">
        <f t="shared" ca="1" si="422"/>
        <v>1244.2294083500001</v>
      </c>
      <c r="R1239" s="21">
        <f t="shared" si="426"/>
        <v>0</v>
      </c>
      <c r="S1239" s="14">
        <f t="shared" si="423"/>
        <v>0</v>
      </c>
      <c r="T1239" s="4" t="str">
        <f t="shared" si="424"/>
        <v>A+J=</v>
      </c>
      <c r="U1239" s="33">
        <f t="shared" si="425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7"/>
        <v>46318</v>
      </c>
      <c r="B1240" s="124" t="str">
        <f t="shared" ca="1" si="411"/>
        <v>n.d</v>
      </c>
      <c r="C1240" s="7">
        <f t="shared" si="412"/>
        <v>3600180</v>
      </c>
      <c r="D1240" s="96">
        <f t="shared" si="429"/>
        <v>46317</v>
      </c>
      <c r="E1240" s="94">
        <f ca="1">IF(D1240&lt;$B$1,VLOOKUP(D1240,[1]DI!$A$4:$B$15000,2,FALSE),0)</f>
        <v>0</v>
      </c>
      <c r="F1240" s="14">
        <f t="shared" ca="1" si="413"/>
        <v>1</v>
      </c>
      <c r="G1240" s="14">
        <f ca="1">(TRUNC(PRODUCT($F$12:$F1239),16))</f>
        <v>1.4816560968263399</v>
      </c>
      <c r="H1240" s="14">
        <f t="shared" ca="1" si="414"/>
        <v>1.4816560968263399</v>
      </c>
      <c r="I1240" s="14">
        <f t="shared" ca="1" si="415"/>
        <v>1</v>
      </c>
      <c r="J1240" s="13">
        <f t="shared" si="428"/>
        <v>4.4499999999999998E-2</v>
      </c>
      <c r="K1240" s="33">
        <f t="shared" si="416"/>
        <v>46315</v>
      </c>
      <c r="L1240" s="2">
        <f t="shared" si="417"/>
        <v>3</v>
      </c>
      <c r="M1240" s="17">
        <f t="shared" si="418"/>
        <v>3</v>
      </c>
      <c r="N1240" s="12">
        <f t="shared" si="419"/>
        <v>1.0005184469999999</v>
      </c>
      <c r="O1240" s="12">
        <f t="shared" ca="1" si="420"/>
        <v>1.0005184469999999</v>
      </c>
      <c r="P1240" s="17">
        <f t="shared" si="421"/>
        <v>0</v>
      </c>
      <c r="Q1240" s="14">
        <f t="shared" ca="1" si="422"/>
        <v>1866.50252045</v>
      </c>
      <c r="R1240" s="21">
        <f t="shared" si="426"/>
        <v>0</v>
      </c>
      <c r="S1240" s="14">
        <f t="shared" si="423"/>
        <v>0</v>
      </c>
      <c r="T1240" s="4" t="str">
        <f t="shared" si="424"/>
        <v>A+J=</v>
      </c>
      <c r="U1240" s="33">
        <f t="shared" si="425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7"/>
        <v>46321</v>
      </c>
      <c r="B1241" s="124" t="str">
        <f t="shared" ca="1" si="411"/>
        <v>n.d</v>
      </c>
      <c r="C1241" s="7">
        <f t="shared" si="412"/>
        <v>3600180</v>
      </c>
      <c r="D1241" s="96">
        <f t="shared" si="429"/>
        <v>46318</v>
      </c>
      <c r="E1241" s="94">
        <f ca="1">IF(D1241&lt;$B$1,VLOOKUP(D1241,[1]DI!$A$4:$B$15000,2,FALSE),0)</f>
        <v>0</v>
      </c>
      <c r="F1241" s="14">
        <f t="shared" ca="1" si="413"/>
        <v>1</v>
      </c>
      <c r="G1241" s="14">
        <f ca="1">(TRUNC(PRODUCT($F$12:$F1240),16))</f>
        <v>1.4816560968263399</v>
      </c>
      <c r="H1241" s="14">
        <f t="shared" ca="1" si="414"/>
        <v>1.4816560968263399</v>
      </c>
      <c r="I1241" s="14">
        <f t="shared" ca="1" si="415"/>
        <v>1</v>
      </c>
      <c r="J1241" s="13">
        <f t="shared" si="428"/>
        <v>4.4499999999999998E-2</v>
      </c>
      <c r="K1241" s="33">
        <f t="shared" si="416"/>
        <v>46315</v>
      </c>
      <c r="L1241" s="2">
        <f t="shared" si="417"/>
        <v>4</v>
      </c>
      <c r="M1241" s="17">
        <f t="shared" si="418"/>
        <v>4</v>
      </c>
      <c r="N1241" s="12">
        <f t="shared" si="419"/>
        <v>1.0006913230000001</v>
      </c>
      <c r="O1241" s="12">
        <f t="shared" ca="1" si="420"/>
        <v>1.0006913230000001</v>
      </c>
      <c r="P1241" s="17">
        <f t="shared" si="421"/>
        <v>0</v>
      </c>
      <c r="Q1241" s="14">
        <f t="shared" ca="1" si="422"/>
        <v>2488.8872381400001</v>
      </c>
      <c r="R1241" s="21">
        <f t="shared" si="426"/>
        <v>0</v>
      </c>
      <c r="S1241" s="14">
        <f t="shared" si="423"/>
        <v>0</v>
      </c>
      <c r="T1241" s="4" t="str">
        <f t="shared" si="424"/>
        <v>A+J=</v>
      </c>
      <c r="U1241" s="33">
        <f t="shared" si="425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7"/>
        <v>46322</v>
      </c>
      <c r="B1242" s="124" t="str">
        <f t="shared" ca="1" si="411"/>
        <v>n.d</v>
      </c>
      <c r="C1242" s="7">
        <f t="shared" si="412"/>
        <v>3600180</v>
      </c>
      <c r="D1242" s="96">
        <f t="shared" si="429"/>
        <v>46321</v>
      </c>
      <c r="E1242" s="94">
        <f ca="1">IF(D1242&lt;$B$1,VLOOKUP(D1242,[1]DI!$A$4:$B$15000,2,FALSE),0)</f>
        <v>0</v>
      </c>
      <c r="F1242" s="14">
        <f t="shared" ca="1" si="413"/>
        <v>1</v>
      </c>
      <c r="G1242" s="14">
        <f ca="1">(TRUNC(PRODUCT($F$12:$F1241),16))</f>
        <v>1.4816560968263399</v>
      </c>
      <c r="H1242" s="14">
        <f t="shared" ca="1" si="414"/>
        <v>1.4816560968263399</v>
      </c>
      <c r="I1242" s="14">
        <f t="shared" ca="1" si="415"/>
        <v>1</v>
      </c>
      <c r="J1242" s="13">
        <f t="shared" si="428"/>
        <v>4.4499999999999998E-2</v>
      </c>
      <c r="K1242" s="33">
        <f t="shared" si="416"/>
        <v>46315</v>
      </c>
      <c r="L1242" s="2">
        <f t="shared" si="417"/>
        <v>5</v>
      </c>
      <c r="M1242" s="17">
        <f t="shared" si="418"/>
        <v>5</v>
      </c>
      <c r="N1242" s="12">
        <f t="shared" si="419"/>
        <v>1.000864228</v>
      </c>
      <c r="O1242" s="12">
        <f t="shared" ca="1" si="420"/>
        <v>1.000864228</v>
      </c>
      <c r="P1242" s="17">
        <f t="shared" si="421"/>
        <v>0</v>
      </c>
      <c r="Q1242" s="14">
        <f t="shared" ca="1" si="422"/>
        <v>3111.3763610300002</v>
      </c>
      <c r="R1242" s="21">
        <f t="shared" si="426"/>
        <v>0</v>
      </c>
      <c r="S1242" s="14">
        <f t="shared" si="423"/>
        <v>0</v>
      </c>
      <c r="T1242" s="4" t="str">
        <f t="shared" si="424"/>
        <v>A+J=</v>
      </c>
      <c r="U1242" s="33">
        <f t="shared" si="425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7"/>
        <v>46323</v>
      </c>
      <c r="B1243" s="124" t="str">
        <f t="shared" ca="1" si="411"/>
        <v>n.d</v>
      </c>
      <c r="C1243" s="7">
        <f t="shared" si="412"/>
        <v>3600180</v>
      </c>
      <c r="D1243" s="96">
        <f t="shared" si="429"/>
        <v>46322</v>
      </c>
      <c r="E1243" s="94">
        <f ca="1">IF(D1243&lt;$B$1,VLOOKUP(D1243,[1]DI!$A$4:$B$15000,2,FALSE),0)</f>
        <v>0</v>
      </c>
      <c r="F1243" s="14">
        <f t="shared" ca="1" si="413"/>
        <v>1</v>
      </c>
      <c r="G1243" s="14">
        <f ca="1">(TRUNC(PRODUCT($F$12:$F1242),16))</f>
        <v>1.4816560968263399</v>
      </c>
      <c r="H1243" s="14">
        <f t="shared" ca="1" si="414"/>
        <v>1.4816560968263399</v>
      </c>
      <c r="I1243" s="14">
        <f t="shared" ca="1" si="415"/>
        <v>1</v>
      </c>
      <c r="J1243" s="13">
        <f t="shared" si="428"/>
        <v>4.4499999999999998E-2</v>
      </c>
      <c r="K1243" s="33">
        <f t="shared" si="416"/>
        <v>46315</v>
      </c>
      <c r="L1243" s="2">
        <f t="shared" si="417"/>
        <v>6</v>
      </c>
      <c r="M1243" s="17">
        <f t="shared" si="418"/>
        <v>6</v>
      </c>
      <c r="N1243" s="12">
        <f t="shared" si="419"/>
        <v>1.001037164</v>
      </c>
      <c r="O1243" s="12">
        <f t="shared" ca="1" si="420"/>
        <v>1.001037164</v>
      </c>
      <c r="P1243" s="17">
        <f t="shared" si="421"/>
        <v>0</v>
      </c>
      <c r="Q1243" s="14">
        <f t="shared" ca="1" si="422"/>
        <v>3733.97708951</v>
      </c>
      <c r="R1243" s="21">
        <f t="shared" si="426"/>
        <v>0</v>
      </c>
      <c r="S1243" s="14">
        <f t="shared" si="423"/>
        <v>0</v>
      </c>
      <c r="T1243" s="4" t="str">
        <f t="shared" si="424"/>
        <v>A+J=</v>
      </c>
      <c r="U1243" s="33">
        <f t="shared" si="425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7"/>
        <v>46324</v>
      </c>
      <c r="B1244" s="124" t="str">
        <f t="shared" ca="1" si="411"/>
        <v>n.d</v>
      </c>
      <c r="C1244" s="7">
        <f t="shared" si="412"/>
        <v>3600180</v>
      </c>
      <c r="D1244" s="96">
        <f t="shared" si="429"/>
        <v>46323</v>
      </c>
      <c r="E1244" s="94">
        <f ca="1">IF(D1244&lt;$B$1,VLOOKUP(D1244,[1]DI!$A$4:$B$15000,2,FALSE),0)</f>
        <v>0</v>
      </c>
      <c r="F1244" s="14">
        <f t="shared" ca="1" si="413"/>
        <v>1</v>
      </c>
      <c r="G1244" s="14">
        <f ca="1">(TRUNC(PRODUCT($F$12:$F1243),16))</f>
        <v>1.4816560968263399</v>
      </c>
      <c r="H1244" s="14">
        <f t="shared" ca="1" si="414"/>
        <v>1.4816560968263399</v>
      </c>
      <c r="I1244" s="14">
        <f t="shared" ca="1" si="415"/>
        <v>1</v>
      </c>
      <c r="J1244" s="13">
        <f t="shared" si="428"/>
        <v>4.4499999999999998E-2</v>
      </c>
      <c r="K1244" s="33">
        <f t="shared" si="416"/>
        <v>46315</v>
      </c>
      <c r="L1244" s="2">
        <f t="shared" si="417"/>
        <v>7</v>
      </c>
      <c r="M1244" s="17">
        <f t="shared" si="418"/>
        <v>7</v>
      </c>
      <c r="N1244" s="12">
        <f t="shared" si="419"/>
        <v>1.0012101289999999</v>
      </c>
      <c r="O1244" s="12">
        <f t="shared" ca="1" si="420"/>
        <v>1.0012101289999999</v>
      </c>
      <c r="P1244" s="17">
        <f t="shared" si="421"/>
        <v>0</v>
      </c>
      <c r="Q1244" s="14">
        <f t="shared" ca="1" si="422"/>
        <v>4356.6822232100003</v>
      </c>
      <c r="R1244" s="21">
        <f t="shared" si="426"/>
        <v>0</v>
      </c>
      <c r="S1244" s="14">
        <f t="shared" si="423"/>
        <v>0</v>
      </c>
      <c r="T1244" s="4" t="str">
        <f t="shared" si="424"/>
        <v>A+J=</v>
      </c>
      <c r="U1244" s="33">
        <f t="shared" si="425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7"/>
        <v>46325</v>
      </c>
      <c r="B1245" s="124" t="str">
        <f t="shared" ca="1" si="411"/>
        <v>n.d</v>
      </c>
      <c r="C1245" s="7">
        <f t="shared" si="412"/>
        <v>3600180</v>
      </c>
      <c r="D1245" s="96">
        <f t="shared" si="429"/>
        <v>46324</v>
      </c>
      <c r="E1245" s="94">
        <f ca="1">IF(D1245&lt;$B$1,VLOOKUP(D1245,[1]DI!$A$4:$B$15000,2,FALSE),0)</f>
        <v>0</v>
      </c>
      <c r="F1245" s="14">
        <f t="shared" ca="1" si="413"/>
        <v>1</v>
      </c>
      <c r="G1245" s="14">
        <f ca="1">(TRUNC(PRODUCT($F$12:$F1244),16))</f>
        <v>1.4816560968263399</v>
      </c>
      <c r="H1245" s="14">
        <f t="shared" ca="1" si="414"/>
        <v>1.4816560968263399</v>
      </c>
      <c r="I1245" s="14">
        <f t="shared" ca="1" si="415"/>
        <v>1</v>
      </c>
      <c r="J1245" s="13">
        <f t="shared" si="428"/>
        <v>4.4499999999999998E-2</v>
      </c>
      <c r="K1245" s="33">
        <f t="shared" si="416"/>
        <v>46315</v>
      </c>
      <c r="L1245" s="2">
        <f t="shared" si="417"/>
        <v>8</v>
      </c>
      <c r="M1245" s="17">
        <f t="shared" si="418"/>
        <v>8</v>
      </c>
      <c r="N1245" s="12">
        <f t="shared" si="419"/>
        <v>1.001383124</v>
      </c>
      <c r="O1245" s="12">
        <f t="shared" ca="1" si="420"/>
        <v>1.001383124</v>
      </c>
      <c r="P1245" s="17">
        <f t="shared" si="421"/>
        <v>0</v>
      </c>
      <c r="Q1245" s="14">
        <f t="shared" ca="1" si="422"/>
        <v>4979.49536231</v>
      </c>
      <c r="R1245" s="21">
        <f t="shared" si="426"/>
        <v>0</v>
      </c>
      <c r="S1245" s="14">
        <f t="shared" si="423"/>
        <v>0</v>
      </c>
      <c r="T1245" s="4" t="str">
        <f t="shared" si="424"/>
        <v>A+J=</v>
      </c>
      <c r="U1245" s="33">
        <f t="shared" si="425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7"/>
        <v>46329</v>
      </c>
      <c r="B1246" s="124" t="str">
        <f t="shared" ca="1" si="411"/>
        <v>n.d</v>
      </c>
      <c r="C1246" s="7">
        <f t="shared" si="412"/>
        <v>3600180</v>
      </c>
      <c r="D1246" s="96">
        <f t="shared" si="429"/>
        <v>46325</v>
      </c>
      <c r="E1246" s="94">
        <f ca="1">IF(D1246&lt;$B$1,VLOOKUP(D1246,[1]DI!$A$4:$B$15000,2,FALSE),0)</f>
        <v>0</v>
      </c>
      <c r="F1246" s="14">
        <f t="shared" ca="1" si="413"/>
        <v>1</v>
      </c>
      <c r="G1246" s="14">
        <f ca="1">(TRUNC(PRODUCT($F$12:$F1245),16))</f>
        <v>1.4816560968263399</v>
      </c>
      <c r="H1246" s="14">
        <f t="shared" ca="1" si="414"/>
        <v>1.4816560968263399</v>
      </c>
      <c r="I1246" s="14">
        <f t="shared" ca="1" si="415"/>
        <v>1</v>
      </c>
      <c r="J1246" s="13">
        <f t="shared" si="428"/>
        <v>4.4499999999999998E-2</v>
      </c>
      <c r="K1246" s="33">
        <f t="shared" si="416"/>
        <v>46315</v>
      </c>
      <c r="L1246" s="2">
        <f t="shared" si="417"/>
        <v>9</v>
      </c>
      <c r="M1246" s="17">
        <f t="shared" si="418"/>
        <v>9</v>
      </c>
      <c r="N1246" s="12">
        <f t="shared" si="419"/>
        <v>1.001556149</v>
      </c>
      <c r="O1246" s="12">
        <f t="shared" ca="1" si="420"/>
        <v>1.001556149</v>
      </c>
      <c r="P1246" s="17">
        <f t="shared" si="421"/>
        <v>0</v>
      </c>
      <c r="Q1246" s="14">
        <f t="shared" ca="1" si="422"/>
        <v>5602.41650682</v>
      </c>
      <c r="R1246" s="21">
        <f t="shared" si="426"/>
        <v>0</v>
      </c>
      <c r="S1246" s="14">
        <f t="shared" si="423"/>
        <v>0</v>
      </c>
      <c r="T1246" s="4" t="str">
        <f t="shared" si="424"/>
        <v>A+J=</v>
      </c>
      <c r="U1246" s="33">
        <f t="shared" si="425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7"/>
        <v>46330</v>
      </c>
      <c r="B1247" s="124" t="str">
        <f t="shared" ca="1" si="411"/>
        <v>n.d</v>
      </c>
      <c r="C1247" s="7">
        <f t="shared" si="412"/>
        <v>3600180</v>
      </c>
      <c r="D1247" s="96">
        <f t="shared" si="429"/>
        <v>46329</v>
      </c>
      <c r="E1247" s="94">
        <f ca="1">IF(D1247&lt;$B$1,VLOOKUP(D1247,[1]DI!$A$4:$B$15000,2,FALSE),0)</f>
        <v>0</v>
      </c>
      <c r="F1247" s="14">
        <f t="shared" ca="1" si="413"/>
        <v>1</v>
      </c>
      <c r="G1247" s="14">
        <f ca="1">(TRUNC(PRODUCT($F$12:$F1246),16))</f>
        <v>1.4816560968263399</v>
      </c>
      <c r="H1247" s="14">
        <f t="shared" ca="1" si="414"/>
        <v>1.4816560968263399</v>
      </c>
      <c r="I1247" s="14">
        <f t="shared" ca="1" si="415"/>
        <v>1</v>
      </c>
      <c r="J1247" s="13">
        <f t="shared" si="428"/>
        <v>4.4499999999999998E-2</v>
      </c>
      <c r="K1247" s="33">
        <f t="shared" si="416"/>
        <v>46315</v>
      </c>
      <c r="L1247" s="2">
        <f t="shared" si="417"/>
        <v>10</v>
      </c>
      <c r="M1247" s="17">
        <f t="shared" si="418"/>
        <v>10</v>
      </c>
      <c r="N1247" s="12">
        <f t="shared" si="419"/>
        <v>1.0017292040000001</v>
      </c>
      <c r="O1247" s="12">
        <f t="shared" ca="1" si="420"/>
        <v>1.0017292040000001</v>
      </c>
      <c r="P1247" s="17">
        <f t="shared" si="421"/>
        <v>0</v>
      </c>
      <c r="Q1247" s="14">
        <f t="shared" ca="1" si="422"/>
        <v>6225.4456567200004</v>
      </c>
      <c r="R1247" s="21">
        <f t="shared" si="426"/>
        <v>0</v>
      </c>
      <c r="S1247" s="14">
        <f t="shared" si="423"/>
        <v>0</v>
      </c>
      <c r="T1247" s="4" t="str">
        <f t="shared" si="424"/>
        <v>A+J=</v>
      </c>
      <c r="U1247" s="33">
        <f t="shared" si="425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7"/>
        <v>46331</v>
      </c>
      <c r="B1248" s="124" t="str">
        <f t="shared" ca="1" si="411"/>
        <v>n.d</v>
      </c>
      <c r="C1248" s="7">
        <f t="shared" si="412"/>
        <v>3600180</v>
      </c>
      <c r="D1248" s="96">
        <f t="shared" si="429"/>
        <v>46330</v>
      </c>
      <c r="E1248" s="94">
        <f ca="1">IF(D1248&lt;$B$1,VLOOKUP(D1248,[1]DI!$A$4:$B$15000,2,FALSE),0)</f>
        <v>0</v>
      </c>
      <c r="F1248" s="14">
        <f t="shared" ca="1" si="413"/>
        <v>1</v>
      </c>
      <c r="G1248" s="14">
        <f ca="1">(TRUNC(PRODUCT($F$12:$F1247),16))</f>
        <v>1.4816560968263399</v>
      </c>
      <c r="H1248" s="14">
        <f t="shared" ca="1" si="414"/>
        <v>1.4816560968263399</v>
      </c>
      <c r="I1248" s="14">
        <f t="shared" ca="1" si="415"/>
        <v>1</v>
      </c>
      <c r="J1248" s="13">
        <f t="shared" si="428"/>
        <v>4.4499999999999998E-2</v>
      </c>
      <c r="K1248" s="33">
        <f t="shared" si="416"/>
        <v>46315</v>
      </c>
      <c r="L1248" s="2">
        <f t="shared" si="417"/>
        <v>11</v>
      </c>
      <c r="M1248" s="17">
        <f t="shared" si="418"/>
        <v>11</v>
      </c>
      <c r="N1248" s="12">
        <f t="shared" si="419"/>
        <v>1.0019022879999999</v>
      </c>
      <c r="O1248" s="12">
        <f t="shared" ca="1" si="420"/>
        <v>1.0019022879999999</v>
      </c>
      <c r="P1248" s="17">
        <f t="shared" si="421"/>
        <v>0</v>
      </c>
      <c r="Q1248" s="14">
        <f t="shared" ca="1" si="422"/>
        <v>6848.5792118299996</v>
      </c>
      <c r="R1248" s="21">
        <f t="shared" si="426"/>
        <v>0</v>
      </c>
      <c r="S1248" s="14">
        <f t="shared" si="423"/>
        <v>0</v>
      </c>
      <c r="T1248" s="4" t="str">
        <f t="shared" si="424"/>
        <v>A+J=</v>
      </c>
      <c r="U1248" s="33">
        <f t="shared" si="425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7"/>
        <v>46332</v>
      </c>
      <c r="B1249" s="124" t="str">
        <f t="shared" ca="1" si="411"/>
        <v>n.d</v>
      </c>
      <c r="C1249" s="7">
        <f t="shared" si="412"/>
        <v>3600180</v>
      </c>
      <c r="D1249" s="96">
        <f t="shared" si="429"/>
        <v>46331</v>
      </c>
      <c r="E1249" s="94">
        <f ca="1">IF(D1249&lt;$B$1,VLOOKUP(D1249,[1]DI!$A$4:$B$15000,2,FALSE),0)</f>
        <v>0</v>
      </c>
      <c r="F1249" s="14">
        <f t="shared" ca="1" si="413"/>
        <v>1</v>
      </c>
      <c r="G1249" s="14">
        <f ca="1">(TRUNC(PRODUCT($F$12:$F1248),16))</f>
        <v>1.4816560968263399</v>
      </c>
      <c r="H1249" s="14">
        <f t="shared" ca="1" si="414"/>
        <v>1.4816560968263399</v>
      </c>
      <c r="I1249" s="14">
        <f t="shared" ca="1" si="415"/>
        <v>1</v>
      </c>
      <c r="J1249" s="13">
        <f t="shared" si="428"/>
        <v>4.4499999999999998E-2</v>
      </c>
      <c r="K1249" s="33">
        <f t="shared" si="416"/>
        <v>46315</v>
      </c>
      <c r="L1249" s="2">
        <f t="shared" si="417"/>
        <v>12</v>
      </c>
      <c r="M1249" s="17">
        <f t="shared" si="418"/>
        <v>12</v>
      </c>
      <c r="N1249" s="12">
        <f t="shared" si="419"/>
        <v>1.0020754030000001</v>
      </c>
      <c r="O1249" s="12">
        <f t="shared" ca="1" si="420"/>
        <v>1.0020754030000001</v>
      </c>
      <c r="P1249" s="17">
        <f t="shared" si="421"/>
        <v>0</v>
      </c>
      <c r="Q1249" s="14">
        <f t="shared" ca="1" si="422"/>
        <v>7471.8243725399998</v>
      </c>
      <c r="R1249" s="21">
        <f t="shared" si="426"/>
        <v>0</v>
      </c>
      <c r="S1249" s="14">
        <f t="shared" si="423"/>
        <v>0</v>
      </c>
      <c r="T1249" s="4" t="str">
        <f t="shared" si="424"/>
        <v>A+J=</v>
      </c>
      <c r="U1249" s="33">
        <f t="shared" si="425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7"/>
        <v>46335</v>
      </c>
      <c r="B1250" s="124" t="str">
        <f t="shared" ca="1" si="411"/>
        <v>n.d</v>
      </c>
      <c r="C1250" s="7">
        <f t="shared" si="412"/>
        <v>3600180</v>
      </c>
      <c r="D1250" s="96">
        <f t="shared" si="429"/>
        <v>46332</v>
      </c>
      <c r="E1250" s="94">
        <f ca="1">IF(D1250&lt;$B$1,VLOOKUP(D1250,[1]DI!$A$4:$B$15000,2,FALSE),0)</f>
        <v>0</v>
      </c>
      <c r="F1250" s="14">
        <f t="shared" ca="1" si="413"/>
        <v>1</v>
      </c>
      <c r="G1250" s="14">
        <f ca="1">(TRUNC(PRODUCT($F$12:$F1249),16))</f>
        <v>1.4816560968263399</v>
      </c>
      <c r="H1250" s="14">
        <f t="shared" ca="1" si="414"/>
        <v>1.4816560968263399</v>
      </c>
      <c r="I1250" s="14">
        <f t="shared" ca="1" si="415"/>
        <v>1</v>
      </c>
      <c r="J1250" s="13">
        <f t="shared" si="428"/>
        <v>4.4499999999999998E-2</v>
      </c>
      <c r="K1250" s="33">
        <f t="shared" si="416"/>
        <v>46315</v>
      </c>
      <c r="L1250" s="2">
        <f t="shared" si="417"/>
        <v>13</v>
      </c>
      <c r="M1250" s="17">
        <f t="shared" si="418"/>
        <v>13</v>
      </c>
      <c r="N1250" s="12">
        <f t="shared" si="419"/>
        <v>1.0022485480000001</v>
      </c>
      <c r="O1250" s="12">
        <f t="shared" ca="1" si="420"/>
        <v>1.0022485480000001</v>
      </c>
      <c r="P1250" s="17">
        <f t="shared" si="421"/>
        <v>0</v>
      </c>
      <c r="Q1250" s="14">
        <f t="shared" ca="1" si="422"/>
        <v>8095.1775386400004</v>
      </c>
      <c r="R1250" s="21">
        <f t="shared" si="426"/>
        <v>0</v>
      </c>
      <c r="S1250" s="14">
        <f t="shared" si="423"/>
        <v>0</v>
      </c>
      <c r="T1250" s="4" t="str">
        <f t="shared" si="424"/>
        <v>A+J=</v>
      </c>
      <c r="U1250" s="33">
        <f t="shared" si="425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7"/>
        <v>46336</v>
      </c>
      <c r="B1251" s="124" t="str">
        <f t="shared" ca="1" si="411"/>
        <v>n.d</v>
      </c>
      <c r="C1251" s="7">
        <f t="shared" si="412"/>
        <v>3600180</v>
      </c>
      <c r="D1251" s="96">
        <f t="shared" si="429"/>
        <v>46335</v>
      </c>
      <c r="E1251" s="94">
        <f ca="1">IF(D1251&lt;$B$1,VLOOKUP(D1251,[1]DI!$A$4:$B$15000,2,FALSE),0)</f>
        <v>0</v>
      </c>
      <c r="F1251" s="14">
        <f t="shared" ca="1" si="413"/>
        <v>1</v>
      </c>
      <c r="G1251" s="14">
        <f ca="1">(TRUNC(PRODUCT($F$12:$F1250),16))</f>
        <v>1.4816560968263399</v>
      </c>
      <c r="H1251" s="14">
        <f t="shared" ca="1" si="414"/>
        <v>1.4816560968263399</v>
      </c>
      <c r="I1251" s="14">
        <f t="shared" ca="1" si="415"/>
        <v>1</v>
      </c>
      <c r="J1251" s="13">
        <f t="shared" si="428"/>
        <v>4.4499999999999998E-2</v>
      </c>
      <c r="K1251" s="33">
        <f t="shared" si="416"/>
        <v>46315</v>
      </c>
      <c r="L1251" s="2">
        <f t="shared" si="417"/>
        <v>14</v>
      </c>
      <c r="M1251" s="17">
        <f t="shared" si="418"/>
        <v>14</v>
      </c>
      <c r="N1251" s="12">
        <f t="shared" si="419"/>
        <v>1.002421722</v>
      </c>
      <c r="O1251" s="12">
        <f t="shared" ca="1" si="420"/>
        <v>1.002421722</v>
      </c>
      <c r="P1251" s="17">
        <f t="shared" si="421"/>
        <v>0</v>
      </c>
      <c r="Q1251" s="14">
        <f t="shared" ca="1" si="422"/>
        <v>8718.6351099599997</v>
      </c>
      <c r="R1251" s="21">
        <f t="shared" si="426"/>
        <v>0</v>
      </c>
      <c r="S1251" s="14">
        <f t="shared" si="423"/>
        <v>0</v>
      </c>
      <c r="T1251" s="4" t="str">
        <f t="shared" si="424"/>
        <v>A+J=</v>
      </c>
      <c r="U1251" s="33">
        <f t="shared" si="425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7"/>
        <v>46337</v>
      </c>
      <c r="B1252" s="124" t="str">
        <f t="shared" ca="1" si="411"/>
        <v>n.d</v>
      </c>
      <c r="C1252" s="7">
        <f t="shared" si="412"/>
        <v>3600180</v>
      </c>
      <c r="D1252" s="96">
        <f t="shared" si="429"/>
        <v>46336</v>
      </c>
      <c r="E1252" s="94">
        <f ca="1">IF(D1252&lt;$B$1,VLOOKUP(D1252,[1]DI!$A$4:$B$15000,2,FALSE),0)</f>
        <v>0</v>
      </c>
      <c r="F1252" s="14">
        <f t="shared" ca="1" si="413"/>
        <v>1</v>
      </c>
      <c r="G1252" s="14">
        <f ca="1">(TRUNC(PRODUCT($F$12:$F1251),16))</f>
        <v>1.4816560968263399</v>
      </c>
      <c r="H1252" s="14">
        <f t="shared" ca="1" si="414"/>
        <v>1.4816560968263399</v>
      </c>
      <c r="I1252" s="14">
        <f t="shared" ca="1" si="415"/>
        <v>1</v>
      </c>
      <c r="J1252" s="13">
        <f t="shared" si="428"/>
        <v>4.4499999999999998E-2</v>
      </c>
      <c r="K1252" s="33">
        <f t="shared" si="416"/>
        <v>46315</v>
      </c>
      <c r="L1252" s="2">
        <f t="shared" si="417"/>
        <v>15</v>
      </c>
      <c r="M1252" s="17">
        <f t="shared" si="418"/>
        <v>15</v>
      </c>
      <c r="N1252" s="12">
        <f t="shared" si="419"/>
        <v>1.0025949270000001</v>
      </c>
      <c r="O1252" s="12">
        <f t="shared" ca="1" si="420"/>
        <v>1.0025949270000001</v>
      </c>
      <c r="P1252" s="17">
        <f t="shared" si="421"/>
        <v>0</v>
      </c>
      <c r="Q1252" s="14">
        <f t="shared" ca="1" si="422"/>
        <v>9342.2042868600001</v>
      </c>
      <c r="R1252" s="21">
        <f t="shared" si="426"/>
        <v>0</v>
      </c>
      <c r="S1252" s="14">
        <f t="shared" si="423"/>
        <v>0</v>
      </c>
      <c r="T1252" s="4" t="str">
        <f t="shared" si="424"/>
        <v>A+J=</v>
      </c>
      <c r="U1252" s="33">
        <f t="shared" si="425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7"/>
        <v>46338</v>
      </c>
      <c r="B1253" s="124" t="str">
        <f t="shared" ca="1" si="411"/>
        <v>n.d</v>
      </c>
      <c r="C1253" s="7">
        <f t="shared" si="412"/>
        <v>3600180</v>
      </c>
      <c r="D1253" s="96">
        <f t="shared" si="429"/>
        <v>46337</v>
      </c>
      <c r="E1253" s="94">
        <f ca="1">IF(D1253&lt;$B$1,VLOOKUP(D1253,[1]DI!$A$4:$B$15000,2,FALSE),0)</f>
        <v>0</v>
      </c>
      <c r="F1253" s="14">
        <f t="shared" ca="1" si="413"/>
        <v>1</v>
      </c>
      <c r="G1253" s="14">
        <f ca="1">(TRUNC(PRODUCT($F$12:$F1252),16))</f>
        <v>1.4816560968263399</v>
      </c>
      <c r="H1253" s="14">
        <f t="shared" ca="1" si="414"/>
        <v>1.4816560968263399</v>
      </c>
      <c r="I1253" s="14">
        <f t="shared" ca="1" si="415"/>
        <v>1</v>
      </c>
      <c r="J1253" s="13">
        <f t="shared" si="428"/>
        <v>4.4499999999999998E-2</v>
      </c>
      <c r="K1253" s="33">
        <f t="shared" si="416"/>
        <v>46315</v>
      </c>
      <c r="L1253" s="2">
        <f t="shared" si="417"/>
        <v>16</v>
      </c>
      <c r="M1253" s="17">
        <f t="shared" si="418"/>
        <v>16</v>
      </c>
      <c r="N1253" s="12">
        <f t="shared" si="419"/>
        <v>1.0027681610000001</v>
      </c>
      <c r="O1253" s="12">
        <f t="shared" ca="1" si="420"/>
        <v>1.0027681610000001</v>
      </c>
      <c r="P1253" s="17">
        <f t="shared" si="421"/>
        <v>0</v>
      </c>
      <c r="Q1253" s="14">
        <f t="shared" ca="1" si="422"/>
        <v>9965.8778689800001</v>
      </c>
      <c r="R1253" s="21">
        <f t="shared" si="426"/>
        <v>0</v>
      </c>
      <c r="S1253" s="14">
        <f t="shared" si="423"/>
        <v>0</v>
      </c>
      <c r="T1253" s="4" t="str">
        <f t="shared" si="424"/>
        <v>A+J=</v>
      </c>
      <c r="U1253" s="33">
        <f t="shared" si="425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7"/>
        <v>46339</v>
      </c>
      <c r="B1254" s="124" t="str">
        <f t="shared" ca="1" si="411"/>
        <v>n.d</v>
      </c>
      <c r="C1254" s="7">
        <f t="shared" si="412"/>
        <v>3600180</v>
      </c>
      <c r="D1254" s="96">
        <f t="shared" si="429"/>
        <v>46338</v>
      </c>
      <c r="E1254" s="94">
        <f ca="1">IF(D1254&lt;$B$1,VLOOKUP(D1254,[1]DI!$A$4:$B$15000,2,FALSE),0)</f>
        <v>0</v>
      </c>
      <c r="F1254" s="14">
        <f t="shared" ca="1" si="413"/>
        <v>1</v>
      </c>
      <c r="G1254" s="14">
        <f ca="1">(TRUNC(PRODUCT($F$12:$F1253),16))</f>
        <v>1.4816560968263399</v>
      </c>
      <c r="H1254" s="14">
        <f t="shared" ca="1" si="414"/>
        <v>1.4816560968263399</v>
      </c>
      <c r="I1254" s="14">
        <f t="shared" ca="1" si="415"/>
        <v>1</v>
      </c>
      <c r="J1254" s="13">
        <f t="shared" si="428"/>
        <v>4.4499999999999998E-2</v>
      </c>
      <c r="K1254" s="33">
        <f t="shared" si="416"/>
        <v>46315</v>
      </c>
      <c r="L1254" s="2">
        <f t="shared" si="417"/>
        <v>17</v>
      </c>
      <c r="M1254" s="17">
        <f t="shared" si="418"/>
        <v>17</v>
      </c>
      <c r="N1254" s="12">
        <f t="shared" si="419"/>
        <v>1.0029414249999999</v>
      </c>
      <c r="O1254" s="12">
        <f t="shared" ca="1" si="420"/>
        <v>1.0029414249999999</v>
      </c>
      <c r="P1254" s="17">
        <f t="shared" si="421"/>
        <v>0</v>
      </c>
      <c r="Q1254" s="14">
        <f t="shared" ca="1" si="422"/>
        <v>10589.659456490001</v>
      </c>
      <c r="R1254" s="21">
        <f t="shared" si="426"/>
        <v>0</v>
      </c>
      <c r="S1254" s="14">
        <f t="shared" si="423"/>
        <v>0</v>
      </c>
      <c r="T1254" s="4" t="str">
        <f t="shared" si="424"/>
        <v>A+J=</v>
      </c>
      <c r="U1254" s="33">
        <f t="shared" si="425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7"/>
        <v>46342</v>
      </c>
      <c r="B1255" s="124" t="str">
        <f t="shared" ca="1" si="411"/>
        <v>n.d</v>
      </c>
      <c r="C1255" s="7">
        <f t="shared" si="412"/>
        <v>3600180</v>
      </c>
      <c r="D1255" s="96">
        <f t="shared" si="429"/>
        <v>46339</v>
      </c>
      <c r="E1255" s="94">
        <f ca="1">IF(D1255&lt;$B$1,VLOOKUP(D1255,[1]DI!$A$4:$B$15000,2,FALSE),0)</f>
        <v>0</v>
      </c>
      <c r="F1255" s="14">
        <f t="shared" ca="1" si="413"/>
        <v>1</v>
      </c>
      <c r="G1255" s="14">
        <f ca="1">(TRUNC(PRODUCT($F$12:$F1254),16))</f>
        <v>1.4816560968263399</v>
      </c>
      <c r="H1255" s="14">
        <f t="shared" ca="1" si="414"/>
        <v>1.4816560968263399</v>
      </c>
      <c r="I1255" s="14">
        <f t="shared" ca="1" si="415"/>
        <v>1</v>
      </c>
      <c r="J1255" s="13">
        <f t="shared" si="428"/>
        <v>4.4499999999999998E-2</v>
      </c>
      <c r="K1255" s="33">
        <f t="shared" si="416"/>
        <v>46315</v>
      </c>
      <c r="L1255" s="2">
        <f t="shared" si="417"/>
        <v>18</v>
      </c>
      <c r="M1255" s="17">
        <f t="shared" si="418"/>
        <v>18</v>
      </c>
      <c r="N1255" s="12">
        <f t="shared" si="419"/>
        <v>1.003114719</v>
      </c>
      <c r="O1255" s="12">
        <f t="shared" ca="1" si="420"/>
        <v>1.003114719</v>
      </c>
      <c r="P1255" s="17">
        <f t="shared" si="421"/>
        <v>0</v>
      </c>
      <c r="Q1255" s="14">
        <f t="shared" ca="1" si="422"/>
        <v>11213.54904942</v>
      </c>
      <c r="R1255" s="21">
        <f t="shared" si="426"/>
        <v>0</v>
      </c>
      <c r="S1255" s="14">
        <f t="shared" si="423"/>
        <v>0</v>
      </c>
      <c r="T1255" s="4" t="str">
        <f t="shared" si="424"/>
        <v>A+J=</v>
      </c>
      <c r="U1255" s="33">
        <f t="shared" si="425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7"/>
        <v>46343</v>
      </c>
      <c r="B1256" s="124" t="str">
        <f t="shared" ca="1" si="411"/>
        <v>n.d</v>
      </c>
      <c r="C1256" s="7">
        <f t="shared" si="412"/>
        <v>3600180</v>
      </c>
      <c r="D1256" s="96">
        <f t="shared" si="429"/>
        <v>46342</v>
      </c>
      <c r="E1256" s="94">
        <f ca="1">IF(D1256&lt;$B$1,VLOOKUP(D1256,[1]DI!$A$4:$B$15000,2,FALSE),0)</f>
        <v>0</v>
      </c>
      <c r="F1256" s="14">
        <f t="shared" ca="1" si="413"/>
        <v>1</v>
      </c>
      <c r="G1256" s="14">
        <f ca="1">(TRUNC(PRODUCT($F$12:$F1255),16))</f>
        <v>1.4816560968263399</v>
      </c>
      <c r="H1256" s="14">
        <f t="shared" ca="1" si="414"/>
        <v>1.4816560968263399</v>
      </c>
      <c r="I1256" s="14">
        <f t="shared" ca="1" si="415"/>
        <v>1</v>
      </c>
      <c r="J1256" s="13">
        <f t="shared" si="428"/>
        <v>4.4499999999999998E-2</v>
      </c>
      <c r="K1256" s="33">
        <f t="shared" si="416"/>
        <v>46315</v>
      </c>
      <c r="L1256" s="2">
        <f t="shared" si="417"/>
        <v>19</v>
      </c>
      <c r="M1256" s="17">
        <f t="shared" si="418"/>
        <v>19</v>
      </c>
      <c r="N1256" s="12">
        <f t="shared" si="419"/>
        <v>1.003288044</v>
      </c>
      <c r="O1256" s="12">
        <f t="shared" ca="1" si="420"/>
        <v>1.003288044</v>
      </c>
      <c r="P1256" s="17">
        <f t="shared" si="421"/>
        <v>0</v>
      </c>
      <c r="Q1256" s="14">
        <f t="shared" ca="1" si="422"/>
        <v>11837.55024792</v>
      </c>
      <c r="R1256" s="21">
        <f t="shared" si="426"/>
        <v>0</v>
      </c>
      <c r="S1256" s="14">
        <f t="shared" si="423"/>
        <v>0</v>
      </c>
      <c r="T1256" s="4" t="str">
        <f t="shared" si="424"/>
        <v>A+J=</v>
      </c>
      <c r="U1256" s="33">
        <f t="shared" si="425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7"/>
        <v>46344</v>
      </c>
      <c r="B1257" s="124" t="str">
        <f t="shared" ca="1" si="411"/>
        <v>n.d</v>
      </c>
      <c r="C1257" s="7">
        <f t="shared" si="412"/>
        <v>3600180</v>
      </c>
      <c r="D1257" s="96">
        <f t="shared" si="429"/>
        <v>46343</v>
      </c>
      <c r="E1257" s="94">
        <f ca="1">IF(D1257&lt;$B$1,VLOOKUP(D1257,[1]DI!$A$4:$B$15000,2,FALSE),0)</f>
        <v>0</v>
      </c>
      <c r="F1257" s="14">
        <f t="shared" ca="1" si="413"/>
        <v>1</v>
      </c>
      <c r="G1257" s="14">
        <f ca="1">(TRUNC(PRODUCT($F$12:$F1256),16))</f>
        <v>1.4816560968263399</v>
      </c>
      <c r="H1257" s="14">
        <f t="shared" ca="1" si="414"/>
        <v>1.4816560968263399</v>
      </c>
      <c r="I1257" s="14">
        <f t="shared" ca="1" si="415"/>
        <v>1</v>
      </c>
      <c r="J1257" s="13">
        <f t="shared" si="428"/>
        <v>4.4499999999999998E-2</v>
      </c>
      <c r="K1257" s="33">
        <f t="shared" si="416"/>
        <v>46315</v>
      </c>
      <c r="L1257" s="2">
        <f t="shared" si="417"/>
        <v>20</v>
      </c>
      <c r="M1257" s="17">
        <f t="shared" si="418"/>
        <v>20</v>
      </c>
      <c r="N1257" s="12">
        <f t="shared" si="419"/>
        <v>1.003461398</v>
      </c>
      <c r="O1257" s="12">
        <f t="shared" ca="1" si="420"/>
        <v>1.003461398</v>
      </c>
      <c r="P1257" s="17">
        <f t="shared" si="421"/>
        <v>0</v>
      </c>
      <c r="Q1257" s="14">
        <f t="shared" ca="1" si="422"/>
        <v>12461.65585164</v>
      </c>
      <c r="R1257" s="21">
        <f t="shared" si="426"/>
        <v>0</v>
      </c>
      <c r="S1257" s="14">
        <f t="shared" si="423"/>
        <v>0</v>
      </c>
      <c r="T1257" s="4" t="str">
        <f t="shared" si="424"/>
        <v>A+J=</v>
      </c>
      <c r="U1257" s="33">
        <f t="shared" si="425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7"/>
        <v>46345</v>
      </c>
      <c r="B1258" s="124" t="str">
        <f t="shared" ca="1" si="411"/>
        <v>n.d</v>
      </c>
      <c r="C1258" s="7">
        <f t="shared" si="412"/>
        <v>3600180</v>
      </c>
      <c r="D1258" s="96">
        <f t="shared" si="429"/>
        <v>46344</v>
      </c>
      <c r="E1258" s="94">
        <f ca="1">IF(D1258&lt;$B$1,VLOOKUP(D1258,[1]DI!$A$4:$B$15000,2,FALSE),0)</f>
        <v>0</v>
      </c>
      <c r="F1258" s="14">
        <f t="shared" ca="1" si="413"/>
        <v>1</v>
      </c>
      <c r="G1258" s="14">
        <f ca="1">(TRUNC(PRODUCT($F$12:$F1257),16))</f>
        <v>1.4816560968263399</v>
      </c>
      <c r="H1258" s="14">
        <f t="shared" ca="1" si="414"/>
        <v>1.4816560968263399</v>
      </c>
      <c r="I1258" s="14">
        <f t="shared" ca="1" si="415"/>
        <v>1</v>
      </c>
      <c r="J1258" s="13">
        <f t="shared" si="428"/>
        <v>4.4499999999999998E-2</v>
      </c>
      <c r="K1258" s="33">
        <f t="shared" si="416"/>
        <v>46315</v>
      </c>
      <c r="L1258" s="2">
        <f t="shared" si="417"/>
        <v>21</v>
      </c>
      <c r="M1258" s="17">
        <f t="shared" si="418"/>
        <v>21</v>
      </c>
      <c r="N1258" s="12">
        <f t="shared" si="419"/>
        <v>1.003634782</v>
      </c>
      <c r="O1258" s="12">
        <f t="shared" ca="1" si="420"/>
        <v>1.003634782</v>
      </c>
      <c r="P1258" s="17">
        <f t="shared" si="421"/>
        <v>0</v>
      </c>
      <c r="Q1258" s="14">
        <f t="shared" ca="1" si="422"/>
        <v>13085.869460759999</v>
      </c>
      <c r="R1258" s="21">
        <f t="shared" si="426"/>
        <v>0</v>
      </c>
      <c r="S1258" s="14">
        <f t="shared" si="423"/>
        <v>0</v>
      </c>
      <c r="T1258" s="4" t="str">
        <f t="shared" si="424"/>
        <v>A+J=</v>
      </c>
      <c r="U1258" s="33">
        <f t="shared" si="425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7"/>
        <v>46349</v>
      </c>
      <c r="B1259" s="124" t="str">
        <f t="shared" ca="1" si="411"/>
        <v>n.d</v>
      </c>
      <c r="C1259" s="7">
        <f t="shared" si="412"/>
        <v>3600180</v>
      </c>
      <c r="D1259" s="96">
        <f t="shared" si="429"/>
        <v>46345</v>
      </c>
      <c r="E1259" s="94">
        <f ca="1">IF(D1259&lt;$B$1,VLOOKUP(D1259,[1]DI!$A$4:$B$15000,2,FALSE),0)</f>
        <v>0</v>
      </c>
      <c r="F1259" s="14">
        <f t="shared" ca="1" si="413"/>
        <v>1</v>
      </c>
      <c r="G1259" s="14">
        <f ca="1">(TRUNC(PRODUCT($F$12:$F1258),16))</f>
        <v>1.4816560968263399</v>
      </c>
      <c r="H1259" s="14">
        <f t="shared" ca="1" si="414"/>
        <v>1.4816560968263399</v>
      </c>
      <c r="I1259" s="14">
        <f t="shared" ca="1" si="415"/>
        <v>1</v>
      </c>
      <c r="J1259" s="13">
        <f t="shared" si="428"/>
        <v>4.4499999999999998E-2</v>
      </c>
      <c r="K1259" s="33">
        <f t="shared" si="416"/>
        <v>46315</v>
      </c>
      <c r="L1259" s="2">
        <f t="shared" si="417"/>
        <v>22</v>
      </c>
      <c r="M1259" s="17">
        <f t="shared" si="418"/>
        <v>22</v>
      </c>
      <c r="N1259" s="12">
        <f t="shared" si="419"/>
        <v>1.003808196</v>
      </c>
      <c r="O1259" s="12">
        <f t="shared" ca="1" si="420"/>
        <v>1.003808196</v>
      </c>
      <c r="P1259" s="17">
        <f t="shared" si="421"/>
        <v>60</v>
      </c>
      <c r="Q1259" s="14">
        <f t="shared" ca="1" si="422"/>
        <v>13710.191075279999</v>
      </c>
      <c r="R1259" s="21">
        <f t="shared" si="426"/>
        <v>1</v>
      </c>
      <c r="S1259" s="14">
        <f t="shared" si="423"/>
        <v>3600180</v>
      </c>
      <c r="T1259" s="4" t="str">
        <f t="shared" si="424"/>
        <v>A+J=</v>
      </c>
      <c r="U1259" s="33">
        <f t="shared" si="425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7"/>
        <v>46350</v>
      </c>
      <c r="B1260" s="124" t="str">
        <f t="shared" ca="1" si="411"/>
        <v>n.d</v>
      </c>
      <c r="C1260" s="7">
        <f t="shared" si="412"/>
        <v>0</v>
      </c>
      <c r="D1260" s="96">
        <f t="shared" si="429"/>
        <v>46349</v>
      </c>
      <c r="E1260" s="94">
        <f ca="1">IF(D1260&lt;$B$1,VLOOKUP(D1260,[1]DI!$A$4:$B$15000,2,FALSE),0)</f>
        <v>0</v>
      </c>
      <c r="F1260" s="14">
        <f t="shared" ca="1" si="413"/>
        <v>1</v>
      </c>
      <c r="G1260" s="14">
        <f ca="1">(TRUNC(PRODUCT($F$12:$F1259),16))</f>
        <v>1.4816560968263399</v>
      </c>
      <c r="H1260" s="14">
        <f t="shared" ca="1" si="414"/>
        <v>1.4816560968263399</v>
      </c>
      <c r="I1260" s="14">
        <f t="shared" ca="1" si="415"/>
        <v>1</v>
      </c>
      <c r="J1260" s="13">
        <f t="shared" si="428"/>
        <v>4.4499999999999998E-2</v>
      </c>
      <c r="K1260" s="33">
        <f t="shared" si="416"/>
        <v>46349</v>
      </c>
      <c r="L1260" s="2">
        <f t="shared" si="417"/>
        <v>1</v>
      </c>
      <c r="M1260" s="17">
        <f t="shared" si="418"/>
        <v>1</v>
      </c>
      <c r="N1260" s="12">
        <f t="shared" si="419"/>
        <v>1.000172786</v>
      </c>
      <c r="O1260" s="12">
        <f t="shared" ca="1" si="420"/>
        <v>1.000172786</v>
      </c>
      <c r="P1260" s="17">
        <f t="shared" si="421"/>
        <v>0</v>
      </c>
      <c r="Q1260" s="14">
        <f t="shared" ca="1" si="422"/>
        <v>0</v>
      </c>
      <c r="R1260" s="21">
        <f t="shared" si="426"/>
        <v>0</v>
      </c>
      <c r="S1260" s="14">
        <f t="shared" si="423"/>
        <v>0</v>
      </c>
      <c r="T1260" s="4" t="str">
        <f t="shared" si="424"/>
        <v>J=</v>
      </c>
      <c r="U1260" s="33">
        <f t="shared" si="425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7"/>
        <v>46351</v>
      </c>
      <c r="B1261" s="124" t="str">
        <f t="shared" ca="1" si="411"/>
        <v>n.d</v>
      </c>
      <c r="C1261" s="7">
        <f t="shared" si="412"/>
        <v>0</v>
      </c>
      <c r="D1261" s="96">
        <f t="shared" si="429"/>
        <v>46350</v>
      </c>
      <c r="E1261" s="94">
        <f ca="1">IF(D1261&lt;$B$1,VLOOKUP(D1261,[1]DI!$A$4:$B$15000,2,FALSE),0)</f>
        <v>0</v>
      </c>
      <c r="F1261" s="14">
        <f t="shared" ca="1" si="413"/>
        <v>1</v>
      </c>
      <c r="G1261" s="14">
        <f ca="1">(TRUNC(PRODUCT($F$12:$F1260),16))</f>
        <v>1.4816560968263399</v>
      </c>
      <c r="H1261" s="14">
        <f t="shared" ca="1" si="414"/>
        <v>1.4816560968263399</v>
      </c>
      <c r="I1261" s="14">
        <f t="shared" ca="1" si="415"/>
        <v>1</v>
      </c>
      <c r="J1261" s="13">
        <f t="shared" si="428"/>
        <v>4.4499999999999998E-2</v>
      </c>
      <c r="K1261" s="33">
        <f t="shared" si="416"/>
        <v>46349</v>
      </c>
      <c r="L1261" s="2">
        <f t="shared" si="417"/>
        <v>2</v>
      </c>
      <c r="M1261" s="17">
        <f t="shared" si="418"/>
        <v>2</v>
      </c>
      <c r="N1261" s="12">
        <f t="shared" si="419"/>
        <v>1.0003456019999999</v>
      </c>
      <c r="O1261" s="12">
        <f t="shared" ca="1" si="420"/>
        <v>1.0003456019999999</v>
      </c>
      <c r="P1261" s="17">
        <f t="shared" si="421"/>
        <v>0</v>
      </c>
      <c r="Q1261" s="14">
        <f t="shared" ca="1" si="422"/>
        <v>0</v>
      </c>
      <c r="R1261" s="21">
        <f t="shared" si="426"/>
        <v>0</v>
      </c>
      <c r="S1261" s="14">
        <f t="shared" si="423"/>
        <v>0</v>
      </c>
      <c r="T1261" s="4" t="str">
        <f t="shared" si="424"/>
        <v>J=</v>
      </c>
      <c r="U1261" s="33">
        <f t="shared" si="425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7"/>
        <v>46352</v>
      </c>
      <c r="B1262" s="124" t="str">
        <f t="shared" ca="1" si="411"/>
        <v>n.d</v>
      </c>
      <c r="C1262" s="7">
        <f t="shared" si="412"/>
        <v>0</v>
      </c>
      <c r="D1262" s="96">
        <f t="shared" si="429"/>
        <v>46351</v>
      </c>
      <c r="E1262" s="94">
        <f ca="1">IF(D1262&lt;$B$1,VLOOKUP(D1262,[1]DI!$A$4:$B$15000,2,FALSE),0)</f>
        <v>0</v>
      </c>
      <c r="F1262" s="14">
        <f t="shared" ca="1" si="413"/>
        <v>1</v>
      </c>
      <c r="G1262" s="14">
        <f ca="1">(TRUNC(PRODUCT($F$12:$F1261),16))</f>
        <v>1.4816560968263399</v>
      </c>
      <c r="H1262" s="14">
        <f t="shared" ca="1" si="414"/>
        <v>1.4816560968263399</v>
      </c>
      <c r="I1262" s="14">
        <f t="shared" ca="1" si="415"/>
        <v>1</v>
      </c>
      <c r="J1262" s="13">
        <f t="shared" si="428"/>
        <v>4.4499999999999998E-2</v>
      </c>
      <c r="K1262" s="33">
        <f t="shared" si="416"/>
        <v>46349</v>
      </c>
      <c r="L1262" s="2">
        <f t="shared" si="417"/>
        <v>3</v>
      </c>
      <c r="M1262" s="17">
        <f t="shared" si="418"/>
        <v>3</v>
      </c>
      <c r="N1262" s="12">
        <f t="shared" si="419"/>
        <v>1.0005184469999999</v>
      </c>
      <c r="O1262" s="12">
        <f t="shared" ca="1" si="420"/>
        <v>1.0005184469999999</v>
      </c>
      <c r="P1262" s="17">
        <f t="shared" si="421"/>
        <v>0</v>
      </c>
      <c r="Q1262" s="14">
        <f t="shared" ca="1" si="422"/>
        <v>0</v>
      </c>
      <c r="R1262" s="21">
        <f t="shared" si="426"/>
        <v>0</v>
      </c>
      <c r="S1262" s="14">
        <f t="shared" si="423"/>
        <v>0</v>
      </c>
      <c r="T1262" s="4" t="str">
        <f t="shared" si="424"/>
        <v>J=</v>
      </c>
      <c r="U1262" s="33">
        <f t="shared" si="425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7"/>
        <v>46353</v>
      </c>
      <c r="B1263" s="124" t="str">
        <f t="shared" ca="1" si="411"/>
        <v>n.d</v>
      </c>
      <c r="C1263" s="7">
        <f t="shared" si="412"/>
        <v>0</v>
      </c>
      <c r="D1263" s="96">
        <f t="shared" si="429"/>
        <v>46352</v>
      </c>
      <c r="E1263" s="94">
        <f ca="1">IF(D1263&lt;$B$1,VLOOKUP(D1263,[1]DI!$A$4:$B$15000,2,FALSE),0)</f>
        <v>0</v>
      </c>
      <c r="F1263" s="14">
        <f t="shared" ca="1" si="413"/>
        <v>1</v>
      </c>
      <c r="G1263" s="14">
        <f ca="1">(TRUNC(PRODUCT($F$12:$F1262),16))</f>
        <v>1.4816560968263399</v>
      </c>
      <c r="H1263" s="14">
        <f t="shared" ca="1" si="414"/>
        <v>1.4816560968263399</v>
      </c>
      <c r="I1263" s="14">
        <f t="shared" ca="1" si="415"/>
        <v>1</v>
      </c>
      <c r="J1263" s="13">
        <f t="shared" si="428"/>
        <v>4.4499999999999998E-2</v>
      </c>
      <c r="K1263" s="33">
        <f t="shared" si="416"/>
        <v>46349</v>
      </c>
      <c r="L1263" s="2">
        <f t="shared" si="417"/>
        <v>4</v>
      </c>
      <c r="M1263" s="17">
        <f t="shared" si="418"/>
        <v>4</v>
      </c>
      <c r="N1263" s="12">
        <f t="shared" si="419"/>
        <v>1.0006913230000001</v>
      </c>
      <c r="O1263" s="12">
        <f t="shared" ca="1" si="420"/>
        <v>1.0006913230000001</v>
      </c>
      <c r="P1263" s="17">
        <f t="shared" si="421"/>
        <v>0</v>
      </c>
      <c r="Q1263" s="14">
        <f t="shared" ca="1" si="422"/>
        <v>0</v>
      </c>
      <c r="R1263" s="21">
        <f t="shared" si="426"/>
        <v>0</v>
      </c>
      <c r="S1263" s="14">
        <f t="shared" si="423"/>
        <v>0</v>
      </c>
      <c r="T1263" s="4" t="str">
        <f t="shared" si="424"/>
        <v>J=</v>
      </c>
      <c r="U1263" s="33">
        <f t="shared" si="425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7"/>
        <v>46356</v>
      </c>
      <c r="B1264" s="124" t="str">
        <f t="shared" ca="1" si="411"/>
        <v>n.d</v>
      </c>
      <c r="C1264" s="7">
        <f t="shared" si="412"/>
        <v>0</v>
      </c>
      <c r="D1264" s="96">
        <f t="shared" si="429"/>
        <v>46353</v>
      </c>
      <c r="E1264" s="94">
        <f ca="1">IF(D1264&lt;$B$1,VLOOKUP(D1264,[1]DI!$A$4:$B$15000,2,FALSE),0)</f>
        <v>0</v>
      </c>
      <c r="F1264" s="14">
        <f t="shared" ca="1" si="413"/>
        <v>1</v>
      </c>
      <c r="G1264" s="14">
        <f ca="1">(TRUNC(PRODUCT($F$12:$F1263),16))</f>
        <v>1.4816560968263399</v>
      </c>
      <c r="H1264" s="14">
        <f t="shared" ca="1" si="414"/>
        <v>1.4816560968263399</v>
      </c>
      <c r="I1264" s="14">
        <f t="shared" ca="1" si="415"/>
        <v>1</v>
      </c>
      <c r="J1264" s="13">
        <f t="shared" si="428"/>
        <v>4.4499999999999998E-2</v>
      </c>
      <c r="K1264" s="33">
        <f t="shared" si="416"/>
        <v>46349</v>
      </c>
      <c r="L1264" s="2">
        <f t="shared" si="417"/>
        <v>5</v>
      </c>
      <c r="M1264" s="17">
        <f t="shared" si="418"/>
        <v>5</v>
      </c>
      <c r="N1264" s="12">
        <f t="shared" si="419"/>
        <v>1.000864228</v>
      </c>
      <c r="O1264" s="12">
        <f t="shared" ca="1" si="420"/>
        <v>1.000864228</v>
      </c>
      <c r="P1264" s="17">
        <f t="shared" si="421"/>
        <v>0</v>
      </c>
      <c r="Q1264" s="14">
        <f t="shared" ca="1" si="422"/>
        <v>0</v>
      </c>
      <c r="R1264" s="21">
        <f t="shared" si="426"/>
        <v>0</v>
      </c>
      <c r="S1264" s="14">
        <f t="shared" si="423"/>
        <v>0</v>
      </c>
      <c r="T1264" s="4" t="str">
        <f t="shared" si="424"/>
        <v>J=</v>
      </c>
      <c r="U1264" s="33">
        <f t="shared" si="425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7"/>
        <v>46357</v>
      </c>
      <c r="B1265" s="124" t="str">
        <f t="shared" ca="1" si="411"/>
        <v>n.d</v>
      </c>
      <c r="C1265" s="7">
        <f t="shared" si="412"/>
        <v>0</v>
      </c>
      <c r="D1265" s="96">
        <f t="shared" si="429"/>
        <v>46356</v>
      </c>
      <c r="E1265" s="94">
        <f ca="1">IF(D1265&lt;$B$1,VLOOKUP(D1265,[1]DI!$A$4:$B$15000,2,FALSE),0)</f>
        <v>0</v>
      </c>
      <c r="F1265" s="14">
        <f t="shared" ca="1" si="413"/>
        <v>1</v>
      </c>
      <c r="G1265" s="14">
        <f ca="1">(TRUNC(PRODUCT($F$12:$F1264),16))</f>
        <v>1.4816560968263399</v>
      </c>
      <c r="H1265" s="14">
        <f t="shared" ca="1" si="414"/>
        <v>1.4816560968263399</v>
      </c>
      <c r="I1265" s="14">
        <f t="shared" ca="1" si="415"/>
        <v>1</v>
      </c>
      <c r="J1265" s="13">
        <f t="shared" si="428"/>
        <v>4.4499999999999998E-2</v>
      </c>
      <c r="K1265" s="33">
        <f t="shared" si="416"/>
        <v>46349</v>
      </c>
      <c r="L1265" s="2">
        <f t="shared" si="417"/>
        <v>6</v>
      </c>
      <c r="M1265" s="17">
        <f t="shared" si="418"/>
        <v>6</v>
      </c>
      <c r="N1265" s="12">
        <f t="shared" si="419"/>
        <v>1.001037164</v>
      </c>
      <c r="O1265" s="12">
        <f t="shared" ca="1" si="420"/>
        <v>1.001037164</v>
      </c>
      <c r="P1265" s="17">
        <f t="shared" si="421"/>
        <v>0</v>
      </c>
      <c r="Q1265" s="14">
        <f t="shared" ca="1" si="422"/>
        <v>0</v>
      </c>
      <c r="R1265" s="21">
        <f t="shared" si="426"/>
        <v>0</v>
      </c>
      <c r="S1265" s="14">
        <f t="shared" si="423"/>
        <v>0</v>
      </c>
      <c r="T1265" s="4" t="str">
        <f t="shared" si="424"/>
        <v>J=</v>
      </c>
      <c r="U1265" s="33">
        <f t="shared" si="425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7"/>
        <v>46358</v>
      </c>
      <c r="B1266" s="124" t="str">
        <f t="shared" ca="1" si="411"/>
        <v>n.d</v>
      </c>
      <c r="C1266" s="7">
        <f t="shared" si="412"/>
        <v>0</v>
      </c>
      <c r="D1266" s="96">
        <f t="shared" si="429"/>
        <v>46357</v>
      </c>
      <c r="E1266" s="94">
        <f ca="1">IF(D1266&lt;$B$1,VLOOKUP(D1266,[1]DI!$A$4:$B$15000,2,FALSE),0)</f>
        <v>0</v>
      </c>
      <c r="F1266" s="14">
        <f t="shared" ca="1" si="413"/>
        <v>1</v>
      </c>
      <c r="G1266" s="14">
        <f ca="1">(TRUNC(PRODUCT($F$12:$F1265),16))</f>
        <v>1.4816560968263399</v>
      </c>
      <c r="H1266" s="14">
        <f t="shared" ca="1" si="414"/>
        <v>1.4816560968263399</v>
      </c>
      <c r="I1266" s="14">
        <f t="shared" ca="1" si="415"/>
        <v>1</v>
      </c>
      <c r="J1266" s="13">
        <f t="shared" si="428"/>
        <v>4.4499999999999998E-2</v>
      </c>
      <c r="K1266" s="33">
        <f t="shared" si="416"/>
        <v>46349</v>
      </c>
      <c r="L1266" s="2">
        <f t="shared" si="417"/>
        <v>7</v>
      </c>
      <c r="M1266" s="17">
        <f t="shared" si="418"/>
        <v>7</v>
      </c>
      <c r="N1266" s="12">
        <f t="shared" si="419"/>
        <v>1.0012101289999999</v>
      </c>
      <c r="O1266" s="12">
        <f t="shared" ca="1" si="420"/>
        <v>1.0012101289999999</v>
      </c>
      <c r="P1266" s="17">
        <f t="shared" si="421"/>
        <v>0</v>
      </c>
      <c r="Q1266" s="14">
        <f t="shared" ca="1" si="422"/>
        <v>0</v>
      </c>
      <c r="R1266" s="21">
        <f t="shared" si="426"/>
        <v>0</v>
      </c>
      <c r="S1266" s="14">
        <f t="shared" si="423"/>
        <v>0</v>
      </c>
      <c r="T1266" s="4" t="str">
        <f t="shared" si="424"/>
        <v>J=</v>
      </c>
      <c r="U1266" s="33">
        <f t="shared" si="425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7"/>
        <v>46359</v>
      </c>
      <c r="B1267" s="124" t="str">
        <f t="shared" ca="1" si="411"/>
        <v>n.d</v>
      </c>
      <c r="C1267" s="7">
        <f t="shared" si="412"/>
        <v>0</v>
      </c>
      <c r="D1267" s="96">
        <f t="shared" si="429"/>
        <v>46358</v>
      </c>
      <c r="E1267" s="94">
        <f ca="1">IF(D1267&lt;$B$1,VLOOKUP(D1267,[1]DI!$A$4:$B$15000,2,FALSE),0)</f>
        <v>0</v>
      </c>
      <c r="F1267" s="14">
        <f t="shared" ca="1" si="413"/>
        <v>1</v>
      </c>
      <c r="G1267" s="14">
        <f ca="1">(TRUNC(PRODUCT($F$12:$F1266),16))</f>
        <v>1.4816560968263399</v>
      </c>
      <c r="H1267" s="14">
        <f t="shared" ca="1" si="414"/>
        <v>1.4816560968263399</v>
      </c>
      <c r="I1267" s="14">
        <f t="shared" ca="1" si="415"/>
        <v>1</v>
      </c>
      <c r="J1267" s="13">
        <f t="shared" si="428"/>
        <v>4.4499999999999998E-2</v>
      </c>
      <c r="K1267" s="33">
        <f t="shared" si="416"/>
        <v>46349</v>
      </c>
      <c r="L1267" s="2">
        <f t="shared" si="417"/>
        <v>8</v>
      </c>
      <c r="M1267" s="17">
        <f t="shared" si="418"/>
        <v>8</v>
      </c>
      <c r="N1267" s="12">
        <f t="shared" si="419"/>
        <v>1.001383124</v>
      </c>
      <c r="O1267" s="12">
        <f t="shared" ca="1" si="420"/>
        <v>1.001383124</v>
      </c>
      <c r="P1267" s="17">
        <f t="shared" si="421"/>
        <v>0</v>
      </c>
      <c r="Q1267" s="14">
        <f t="shared" ca="1" si="422"/>
        <v>0</v>
      </c>
      <c r="R1267" s="21">
        <f t="shared" si="426"/>
        <v>0</v>
      </c>
      <c r="S1267" s="14">
        <f t="shared" si="423"/>
        <v>0</v>
      </c>
      <c r="T1267" s="4" t="str">
        <f t="shared" si="424"/>
        <v>J=</v>
      </c>
      <c r="U1267" s="33">
        <f t="shared" si="425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2025-05-09T18:59:56Z</dcterms:modified>
</cp:coreProperties>
</file>