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D763038-5BEC-4D4E-B754-C1B5FBF379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79" i="1" l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92" i="1" l="1"/>
  <c r="AD192" i="1" s="1"/>
  <c r="X44" i="1" s="1"/>
  <c r="AG43" i="1" s="1"/>
  <c r="AB191" i="1"/>
  <c r="AD191" i="1" s="1"/>
  <c r="X43" i="1" s="1"/>
  <c r="AB184" i="1"/>
  <c r="AD184" i="1" s="1"/>
  <c r="X36" i="1" s="1"/>
  <c r="AB182" i="1"/>
  <c r="AD182" i="1" s="1"/>
  <c r="X34" i="1" s="1"/>
  <c r="AB180" i="1"/>
  <c r="AD180" i="1" s="1"/>
  <c r="X32" i="1" s="1"/>
  <c r="AB183" i="1"/>
  <c r="AD183" i="1" s="1"/>
  <c r="X35" i="1" s="1"/>
  <c r="AB190" i="1"/>
  <c r="AD190" i="1" s="1"/>
  <c r="AB189" i="1"/>
  <c r="AD189" i="1" s="1"/>
  <c r="X41" i="1" s="1"/>
  <c r="AB181" i="1"/>
  <c r="AD181" i="1" s="1"/>
  <c r="X33" i="1" s="1"/>
  <c r="AB188" i="1"/>
  <c r="AD188" i="1" s="1"/>
  <c r="X40" i="1" s="1"/>
  <c r="AB185" i="1"/>
  <c r="AD185" i="1" s="1"/>
  <c r="X37" i="1" s="1"/>
  <c r="AB187" i="1"/>
  <c r="AD187" i="1" s="1"/>
  <c r="X39" i="1" s="1"/>
  <c r="AB179" i="1"/>
  <c r="AD179" i="1" s="1"/>
  <c r="X31" i="1" s="1"/>
  <c r="AB186" i="1"/>
  <c r="AD186" i="1" s="1"/>
  <c r="X38" i="1" s="1"/>
  <c r="AB162" i="1"/>
  <c r="AD162" i="1" s="1"/>
  <c r="AB163" i="1"/>
  <c r="AD163" i="1" s="1"/>
  <c r="AB164" i="1"/>
  <c r="AD164" i="1" s="1"/>
  <c r="AC165" i="1"/>
  <c r="D14" i="1"/>
  <c r="A13" i="1"/>
  <c r="D13" i="1" s="1"/>
  <c r="X42" i="1" l="1"/>
  <c r="Z43" i="1" s="1"/>
  <c r="Z44" i="1"/>
  <c r="AG42" i="1"/>
  <c r="Z41" i="1"/>
  <c r="AG39" i="1"/>
  <c r="Z34" i="1"/>
  <c r="AG32" i="1"/>
  <c r="AG40" i="1"/>
  <c r="AG37" i="1"/>
  <c r="Z39" i="1"/>
  <c r="AG34" i="1"/>
  <c r="Z36" i="1"/>
  <c r="AG30" i="1"/>
  <c r="Z32" i="1"/>
  <c r="Z33" i="1"/>
  <c r="AG31" i="1"/>
  <c r="AG38" i="1"/>
  <c r="Z40" i="1"/>
  <c r="Z35" i="1"/>
  <c r="AG33" i="1"/>
  <c r="AG36" i="1"/>
  <c r="Z38" i="1"/>
  <c r="AG35" i="1"/>
  <c r="Z37" i="1"/>
  <c r="X14" i="1"/>
  <c r="X16" i="1"/>
  <c r="X15" i="1"/>
  <c r="AC166" i="1"/>
  <c r="AB165" i="1"/>
  <c r="AD165" i="1" s="1"/>
  <c r="A12" i="1"/>
  <c r="D12" i="1" s="1"/>
  <c r="AC160" i="1"/>
  <c r="AG41" i="1" l="1"/>
  <c r="Z42" i="1"/>
  <c r="Z15" i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B16" i="1"/>
  <c r="Y16" i="1" s="1"/>
  <c r="AA16" i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AB17" i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X23" i="1"/>
  <c r="AG21" i="1"/>
  <c r="AB172" i="1"/>
  <c r="AD172" i="1" s="1"/>
  <c r="X24" i="1" s="1"/>
  <c r="AC173" i="1"/>
  <c r="I13" i="1"/>
  <c r="A19" i="1"/>
  <c r="D19" i="1" s="1"/>
  <c r="E17" i="1"/>
  <c r="F17" i="1" s="1"/>
  <c r="G18" i="1" s="1"/>
  <c r="J31" i="1"/>
  <c r="AD18" i="1" l="1"/>
  <c r="Z23" i="1"/>
  <c r="Z24" i="1"/>
  <c r="AB19" i="1"/>
  <c r="Y19" i="1" s="1"/>
  <c r="AA19" i="1"/>
  <c r="AG22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X25" i="1"/>
  <c r="AB20" i="1"/>
  <c r="Y20" i="1" s="1"/>
  <c r="AA20" i="1"/>
  <c r="AD20" i="1" s="1"/>
  <c r="AG23" i="1"/>
  <c r="AC175" i="1"/>
  <c r="AB174" i="1"/>
  <c r="AD174" i="1" s="1"/>
  <c r="A21" i="1"/>
  <c r="D21" i="1" s="1"/>
  <c r="E19" i="1"/>
  <c r="F19" i="1" s="1"/>
  <c r="G20" i="1" s="1"/>
  <c r="J33" i="1"/>
  <c r="X26" i="1" l="1"/>
  <c r="Z26" i="1" s="1"/>
  <c r="AG24" i="1"/>
  <c r="Z25" i="1"/>
  <c r="AB21" i="1"/>
  <c r="Y21" i="1" s="1"/>
  <c r="AA21" i="1"/>
  <c r="AB175" i="1"/>
  <c r="AD175" i="1" s="1"/>
  <c r="AC176" i="1"/>
  <c r="A22" i="1"/>
  <c r="D22" i="1" s="1"/>
  <c r="E20" i="1"/>
  <c r="F20" i="1" s="1"/>
  <c r="G21" i="1" s="1"/>
  <c r="J34" i="1"/>
  <c r="X27" i="1" l="1"/>
  <c r="AG26" i="1" s="1"/>
  <c r="AG25" i="1"/>
  <c r="AD21" i="1"/>
  <c r="AB22" i="1"/>
  <c r="Y22" i="1" s="1"/>
  <c r="AA22" i="1"/>
  <c r="AC177" i="1"/>
  <c r="AB176" i="1"/>
  <c r="AD176" i="1" s="1"/>
  <c r="A23" i="1"/>
  <c r="D23" i="1" s="1"/>
  <c r="E21" i="1"/>
  <c r="F21" i="1" s="1"/>
  <c r="G22" i="1" s="1"/>
  <c r="J35" i="1"/>
  <c r="Z27" i="1" l="1"/>
  <c r="X28" i="1"/>
  <c r="AD22" i="1"/>
  <c r="AB23" i="1"/>
  <c r="Y23" i="1" s="1"/>
  <c r="AA23" i="1"/>
  <c r="AB177" i="1"/>
  <c r="AD177" i="1" s="1"/>
  <c r="A24" i="1"/>
  <c r="D24" i="1" s="1"/>
  <c r="E22" i="1"/>
  <c r="F22" i="1" s="1"/>
  <c r="G23" i="1" s="1"/>
  <c r="J36" i="1"/>
  <c r="AB24" i="1" l="1"/>
  <c r="Y24" i="1" s="1"/>
  <c r="AA24" i="1"/>
  <c r="AD24" i="1" s="1"/>
  <c r="X29" i="1"/>
  <c r="Z28" i="1"/>
  <c r="AG27" i="1"/>
  <c r="AD23" i="1"/>
  <c r="AB178" i="1"/>
  <c r="AD178" i="1" s="1"/>
  <c r="X30" i="1" s="1"/>
  <c r="A25" i="1"/>
  <c r="D25" i="1" s="1"/>
  <c r="E23" i="1"/>
  <c r="F23" i="1" s="1"/>
  <c r="G24" i="1" s="1"/>
  <c r="J37" i="1"/>
  <c r="AB25" i="1" l="1"/>
  <c r="Y25" i="1" s="1"/>
  <c r="AA25" i="1"/>
  <c r="AD25" i="1" s="1"/>
  <c r="AG28" i="1"/>
  <c r="Z30" i="1"/>
  <c r="Z31" i="1"/>
  <c r="Z29" i="1"/>
  <c r="AG29" i="1"/>
  <c r="A26" i="1"/>
  <c r="D26" i="1" s="1"/>
  <c r="E24" i="1"/>
  <c r="F24" i="1" s="1"/>
  <c r="G25" i="1" s="1"/>
  <c r="J38" i="1"/>
  <c r="AB26" i="1" l="1"/>
  <c r="Y26" i="1" s="1"/>
  <c r="AA26" i="1"/>
  <c r="A27" i="1"/>
  <c r="D27" i="1" s="1"/>
  <c r="E25" i="1"/>
  <c r="F25" i="1" s="1"/>
  <c r="G26" i="1" s="1"/>
  <c r="J39" i="1"/>
  <c r="AB27" i="1" l="1"/>
  <c r="Y27" i="1"/>
  <c r="AA27" i="1"/>
  <c r="AD27" i="1" s="1"/>
  <c r="AD26" i="1"/>
  <c r="A28" i="1"/>
  <c r="D28" i="1" s="1"/>
  <c r="E26" i="1"/>
  <c r="F26" i="1" s="1"/>
  <c r="J40" i="1"/>
  <c r="AB28" i="1" l="1"/>
  <c r="Y28" i="1"/>
  <c r="AA28" i="1"/>
  <c r="AD28" i="1" s="1"/>
  <c r="G27" i="1"/>
  <c r="A29" i="1"/>
  <c r="D29" i="1" s="1"/>
  <c r="E27" i="1"/>
  <c r="F27" i="1" s="1"/>
  <c r="G28" i="1" s="1"/>
  <c r="J41" i="1"/>
  <c r="AB29" i="1" l="1"/>
  <c r="Y29" i="1"/>
  <c r="AA29" i="1"/>
  <c r="AD29" i="1" s="1"/>
  <c r="A30" i="1"/>
  <c r="D30" i="1" s="1"/>
  <c r="E28" i="1"/>
  <c r="F28" i="1" s="1"/>
  <c r="J42" i="1"/>
  <c r="AB30" i="1" l="1"/>
  <c r="Y30" i="1"/>
  <c r="AA30" i="1"/>
  <c r="AD30" i="1" s="1"/>
  <c r="G29" i="1"/>
  <c r="A31" i="1"/>
  <c r="D31" i="1" s="1"/>
  <c r="E29" i="1"/>
  <c r="F29" i="1" s="1"/>
  <c r="J43" i="1"/>
  <c r="AB31" i="1" l="1"/>
  <c r="Y31" i="1"/>
  <c r="AA31" i="1"/>
  <c r="AD31" i="1" s="1"/>
  <c r="G30" i="1"/>
  <c r="A32" i="1"/>
  <c r="D32" i="1" s="1"/>
  <c r="E30" i="1"/>
  <c r="F30" i="1" s="1"/>
  <c r="J44" i="1"/>
  <c r="AB32" i="1" l="1"/>
  <c r="Y32" i="1" s="1"/>
  <c r="AA32" i="1"/>
  <c r="AD32" i="1" s="1"/>
  <c r="G31" i="1"/>
  <c r="A33" i="1"/>
  <c r="D33" i="1" s="1"/>
  <c r="E31" i="1"/>
  <c r="F31" i="1" s="1"/>
  <c r="J45" i="1"/>
  <c r="AB33" i="1" l="1"/>
  <c r="Y33" i="1" s="1"/>
  <c r="AA33" i="1"/>
  <c r="AD33" i="1" s="1"/>
  <c r="G32" i="1"/>
  <c r="A34" i="1"/>
  <c r="D34" i="1" s="1"/>
  <c r="E33" i="1"/>
  <c r="E32" i="1"/>
  <c r="F32" i="1" s="1"/>
  <c r="J46" i="1"/>
  <c r="AB34" i="1" l="1"/>
  <c r="Y34" i="1" s="1"/>
  <c r="AA34" i="1"/>
  <c r="AD34" i="1" s="1"/>
  <c r="G33" i="1"/>
  <c r="A35" i="1"/>
  <c r="D35" i="1" s="1"/>
  <c r="F33" i="1"/>
  <c r="J47" i="1"/>
  <c r="AB35" i="1" l="1"/>
  <c r="Y35" i="1"/>
  <c r="AA35" i="1"/>
  <c r="A36" i="1"/>
  <c r="D36" i="1" s="1"/>
  <c r="E34" i="1"/>
  <c r="F34" i="1" s="1"/>
  <c r="G34" i="1"/>
  <c r="J48" i="1"/>
  <c r="AD35" i="1" l="1"/>
  <c r="AA36" i="1"/>
  <c r="AB36" i="1"/>
  <c r="Y36" i="1" s="1"/>
  <c r="G35" i="1"/>
  <c r="A37" i="1"/>
  <c r="D37" i="1" s="1"/>
  <c r="E35" i="1"/>
  <c r="F35" i="1" s="1"/>
  <c r="J49" i="1"/>
  <c r="AD36" i="1" l="1"/>
  <c r="AB37" i="1"/>
  <c r="Y37" i="1" s="1"/>
  <c r="AA37" i="1"/>
  <c r="G36" i="1"/>
  <c r="A38" i="1"/>
  <c r="D38" i="1" s="1"/>
  <c r="E36" i="1"/>
  <c r="F36" i="1" s="1"/>
  <c r="J50" i="1"/>
  <c r="AB38" i="1" l="1"/>
  <c r="Y38" i="1" s="1"/>
  <c r="AA38" i="1"/>
  <c r="AD38" i="1" s="1"/>
  <c r="AD37" i="1"/>
  <c r="G37" i="1"/>
  <c r="A39" i="1"/>
  <c r="D39" i="1" s="1"/>
  <c r="E37" i="1"/>
  <c r="F37" i="1" s="1"/>
  <c r="J51" i="1"/>
  <c r="AB39" i="1" l="1"/>
  <c r="Y39" i="1"/>
  <c r="AA39" i="1"/>
  <c r="AD39" i="1" s="1"/>
  <c r="G38" i="1"/>
  <c r="A40" i="1"/>
  <c r="D40" i="1" s="1"/>
  <c r="E38" i="1"/>
  <c r="F38" i="1" s="1"/>
  <c r="G39" i="1" s="1"/>
  <c r="J52" i="1"/>
  <c r="AB40" i="1" l="1"/>
  <c r="Y40" i="1" s="1"/>
  <c r="AA40" i="1"/>
  <c r="AD40" i="1" s="1"/>
  <c r="A41" i="1"/>
  <c r="D41" i="1" s="1"/>
  <c r="E39" i="1"/>
  <c r="F39" i="1" s="1"/>
  <c r="J53" i="1"/>
  <c r="AB41" i="1" l="1"/>
  <c r="Y41" i="1" s="1"/>
  <c r="AA41" i="1"/>
  <c r="G40" i="1"/>
  <c r="A42" i="1"/>
  <c r="D42" i="1" s="1"/>
  <c r="E40" i="1"/>
  <c r="F40" i="1" s="1"/>
  <c r="J54" i="1"/>
  <c r="AB42" i="1" l="1"/>
  <c r="Y42" i="1" s="1"/>
  <c r="AA42" i="1"/>
  <c r="AD42" i="1" s="1"/>
  <c r="AD41" i="1"/>
  <c r="G41" i="1"/>
  <c r="P15" i="1"/>
  <c r="A43" i="1"/>
  <c r="D43" i="1" s="1"/>
  <c r="E41" i="1"/>
  <c r="F41" i="1" s="1"/>
  <c r="J55" i="1"/>
  <c r="AB43" i="1" l="1"/>
  <c r="Y43" i="1" s="1"/>
  <c r="AA43" i="1"/>
  <c r="AD43" i="1" s="1"/>
  <c r="G42" i="1"/>
  <c r="A44" i="1"/>
  <c r="D44" i="1" s="1"/>
  <c r="E42" i="1"/>
  <c r="F42" i="1" s="1"/>
  <c r="J56" i="1"/>
  <c r="AB44" i="1" l="1"/>
  <c r="Y44" i="1" s="1"/>
  <c r="AA44" i="1"/>
  <c r="AD44" i="1" s="1"/>
  <c r="G43" i="1"/>
  <c r="A45" i="1"/>
  <c r="D45" i="1" s="1"/>
  <c r="E43" i="1"/>
  <c r="F43" i="1" s="1"/>
  <c r="J57" i="1"/>
  <c r="G44" i="1" l="1"/>
  <c r="A46" i="1"/>
  <c r="D46" i="1" s="1"/>
  <c r="E44" i="1"/>
  <c r="F44" i="1" s="1"/>
  <c r="J58" i="1"/>
  <c r="G45" i="1" l="1"/>
  <c r="A47" i="1"/>
  <c r="D47" i="1" s="1"/>
  <c r="E45" i="1"/>
  <c r="F45" i="1" s="1"/>
  <c r="J59" i="1"/>
  <c r="G46" i="1" l="1"/>
  <c r="A48" i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J62" i="1"/>
  <c r="G49" i="1" l="1"/>
  <c r="A51" i="1"/>
  <c r="D51" i="1" s="1"/>
  <c r="E49" i="1"/>
  <c r="F49" i="1" s="1"/>
  <c r="J63" i="1"/>
  <c r="G50" i="1" l="1"/>
  <c r="A52" i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J68" i="1"/>
  <c r="G55" i="1" l="1"/>
  <c r="A57" i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J72" i="1"/>
  <c r="G59" i="1" l="1"/>
  <c r="A61" i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G67" i="1" l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G82" i="1" l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S112" i="1" s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D239" i="1" l="1"/>
  <c r="G238" i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C229" i="1"/>
  <c r="S229" i="1" s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S236" i="1" s="1"/>
  <c r="P249" i="1"/>
  <c r="R248" i="1"/>
  <c r="U249" i="1"/>
  <c r="T249" i="1"/>
  <c r="G250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A261" i="1" s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D261" i="1" l="1"/>
  <c r="E261" i="1" s="1"/>
  <c r="F261" i="1" s="1"/>
  <c r="P261" i="1"/>
  <c r="A262" i="1"/>
  <c r="G260" i="1"/>
  <c r="T260" i="1"/>
  <c r="R259" i="1"/>
  <c r="U260" i="1"/>
  <c r="P260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P262" i="1" l="1"/>
  <c r="D262" i="1"/>
  <c r="E262" i="1" s="1"/>
  <c r="F262" i="1" s="1"/>
  <c r="A263" i="1"/>
  <c r="U261" i="1"/>
  <c r="U262" i="1" s="1"/>
  <c r="T261" i="1"/>
  <c r="T262" i="1" s="1"/>
  <c r="R261" i="1"/>
  <c r="S261" i="1" s="1"/>
  <c r="G261" i="1"/>
  <c r="G262" i="1"/>
  <c r="R260" i="1"/>
  <c r="O193" i="1"/>
  <c r="Q192" i="1"/>
  <c r="B192" i="1" s="1"/>
  <c r="K195" i="1"/>
  <c r="L194" i="1"/>
  <c r="M194" i="1" s="1"/>
  <c r="N194" i="1" s="1"/>
  <c r="H195" i="1"/>
  <c r="I194" i="1"/>
  <c r="C247" i="1"/>
  <c r="G263" i="1" l="1"/>
  <c r="A264" i="1"/>
  <c r="D263" i="1"/>
  <c r="E263" i="1" s="1"/>
  <c r="F263" i="1" s="1"/>
  <c r="P263" i="1"/>
  <c r="T263" i="1"/>
  <c r="U263" i="1"/>
  <c r="R262" i="1"/>
  <c r="S262" i="1" s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R263" i="1" l="1"/>
  <c r="S263" i="1" s="1"/>
  <c r="U264" i="1"/>
  <c r="T264" i="1"/>
  <c r="G264" i="1"/>
  <c r="D264" i="1"/>
  <c r="E264" i="1" s="1"/>
  <c r="F264" i="1" s="1"/>
  <c r="A265" i="1"/>
  <c r="P264" i="1"/>
  <c r="O195" i="1"/>
  <c r="Q194" i="1"/>
  <c r="B194" i="1" s="1"/>
  <c r="K197" i="1"/>
  <c r="L196" i="1"/>
  <c r="M196" i="1" s="1"/>
  <c r="N196" i="1" s="1"/>
  <c r="I196" i="1"/>
  <c r="H197" i="1"/>
  <c r="C249" i="1"/>
  <c r="G265" i="1" l="1"/>
  <c r="T265" i="1"/>
  <c r="U265" i="1"/>
  <c r="R264" i="1"/>
  <c r="S264" i="1" s="1"/>
  <c r="P265" i="1"/>
  <c r="D265" i="1"/>
  <c r="E265" i="1" s="1"/>
  <c r="F265" i="1" s="1"/>
  <c r="A266" i="1"/>
  <c r="O196" i="1"/>
  <c r="Q195" i="1"/>
  <c r="B195" i="1" s="1"/>
  <c r="I197" i="1"/>
  <c r="H198" i="1"/>
  <c r="K198" i="1"/>
  <c r="L197" i="1"/>
  <c r="M197" i="1" s="1"/>
  <c r="N197" i="1" s="1"/>
  <c r="C250" i="1"/>
  <c r="A267" i="1" l="1"/>
  <c r="P266" i="1"/>
  <c r="D266" i="1"/>
  <c r="E266" i="1" s="1"/>
  <c r="F266" i="1" s="1"/>
  <c r="U266" i="1"/>
  <c r="R265" i="1"/>
  <c r="S265" i="1" s="1"/>
  <c r="T266" i="1"/>
  <c r="G266" i="1"/>
  <c r="O197" i="1"/>
  <c r="Q196" i="1"/>
  <c r="B196" i="1" s="1"/>
  <c r="K199" i="1"/>
  <c r="L198" i="1"/>
  <c r="M198" i="1" s="1"/>
  <c r="N198" i="1" s="1"/>
  <c r="H199" i="1"/>
  <c r="I198" i="1"/>
  <c r="C251" i="1"/>
  <c r="T267" i="1" l="1"/>
  <c r="U267" i="1"/>
  <c r="R266" i="1"/>
  <c r="S266" i="1" s="1"/>
  <c r="P267" i="1"/>
  <c r="D267" i="1"/>
  <c r="E267" i="1" s="1"/>
  <c r="F267" i="1" s="1"/>
  <c r="A268" i="1"/>
  <c r="G267" i="1"/>
  <c r="O198" i="1"/>
  <c r="Q197" i="1"/>
  <c r="B197" i="1" s="1"/>
  <c r="H200" i="1"/>
  <c r="I199" i="1"/>
  <c r="L199" i="1"/>
  <c r="M199" i="1" s="1"/>
  <c r="N199" i="1" s="1"/>
  <c r="K200" i="1"/>
  <c r="C252" i="1"/>
  <c r="G268" i="1" l="1"/>
  <c r="P268" i="1"/>
  <c r="A269" i="1"/>
  <c r="D268" i="1"/>
  <c r="E268" i="1" s="1"/>
  <c r="F268" i="1" s="1"/>
  <c r="T268" i="1"/>
  <c r="U268" i="1"/>
  <c r="R267" i="1"/>
  <c r="S267" i="1" s="1"/>
  <c r="O199" i="1"/>
  <c r="Q198" i="1"/>
  <c r="B198" i="1" s="1"/>
  <c r="K201" i="1"/>
  <c r="L200" i="1"/>
  <c r="M200" i="1" s="1"/>
  <c r="N200" i="1" s="1"/>
  <c r="H201" i="1"/>
  <c r="I200" i="1"/>
  <c r="C253" i="1"/>
  <c r="G269" i="1" l="1"/>
  <c r="P269" i="1"/>
  <c r="A270" i="1"/>
  <c r="D269" i="1"/>
  <c r="E269" i="1" s="1"/>
  <c r="F269" i="1" s="1"/>
  <c r="T269" i="1"/>
  <c r="R268" i="1"/>
  <c r="S268" i="1" s="1"/>
  <c r="U269" i="1"/>
  <c r="O200" i="1"/>
  <c r="Q199" i="1"/>
  <c r="B199" i="1" s="1"/>
  <c r="H202" i="1"/>
  <c r="I201" i="1"/>
  <c r="L201" i="1"/>
  <c r="M201" i="1" s="1"/>
  <c r="N201" i="1" s="1"/>
  <c r="K202" i="1"/>
  <c r="C254" i="1"/>
  <c r="P270" i="1" l="1"/>
  <c r="A271" i="1"/>
  <c r="D270" i="1"/>
  <c r="E270" i="1" s="1"/>
  <c r="F270" i="1" s="1"/>
  <c r="G271" i="1" s="1"/>
  <c r="T270" i="1"/>
  <c r="U270" i="1"/>
  <c r="R269" i="1"/>
  <c r="S269" i="1" s="1"/>
  <c r="G270" i="1"/>
  <c r="O201" i="1"/>
  <c r="Q200" i="1"/>
  <c r="B200" i="1" s="1"/>
  <c r="L202" i="1"/>
  <c r="M202" i="1" s="1"/>
  <c r="N202" i="1" s="1"/>
  <c r="K203" i="1"/>
  <c r="H203" i="1"/>
  <c r="I202" i="1"/>
  <c r="C255" i="1"/>
  <c r="A272" i="1" l="1"/>
  <c r="D271" i="1"/>
  <c r="E271" i="1" s="1"/>
  <c r="F271" i="1" s="1"/>
  <c r="G272" i="1" s="1"/>
  <c r="P271" i="1"/>
  <c r="R270" i="1"/>
  <c r="S270" i="1" s="1"/>
  <c r="T271" i="1"/>
  <c r="U271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R271" i="1"/>
  <c r="S271" i="1" s="1"/>
  <c r="T272" i="1"/>
  <c r="U272" i="1"/>
  <c r="P272" i="1"/>
  <c r="A273" i="1"/>
  <c r="D272" i="1"/>
  <c r="E272" i="1" s="1"/>
  <c r="F272" i="1" s="1"/>
  <c r="G273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S259" i="1" l="1"/>
  <c r="C260" i="1" s="1"/>
  <c r="D273" i="1"/>
  <c r="E273" i="1" s="1"/>
  <c r="F273" i="1" s="1"/>
  <c r="G274" i="1" s="1"/>
  <c r="A274" i="1"/>
  <c r="P273" i="1"/>
  <c r="T273" i="1"/>
  <c r="R272" i="1"/>
  <c r="S272" i="1" s="1"/>
  <c r="U273" i="1"/>
  <c r="O204" i="1"/>
  <c r="I205" i="1"/>
  <c r="H206" i="1"/>
  <c r="L205" i="1"/>
  <c r="M205" i="1" s="1"/>
  <c r="N205" i="1" s="1"/>
  <c r="K206" i="1"/>
  <c r="R273" i="1" l="1"/>
  <c r="S273" i="1" s="1"/>
  <c r="U274" i="1"/>
  <c r="T274" i="1"/>
  <c r="A275" i="1"/>
  <c r="P274" i="1"/>
  <c r="D274" i="1"/>
  <c r="E274" i="1" s="1"/>
  <c r="F274" i="1" s="1"/>
  <c r="G275" i="1" s="1"/>
  <c r="S260" i="1"/>
  <c r="C261" i="1" s="1"/>
  <c r="O205" i="1"/>
  <c r="Q204" i="1"/>
  <c r="B204" i="1" s="1"/>
  <c r="L206" i="1"/>
  <c r="M206" i="1" s="1"/>
  <c r="N206" i="1" s="1"/>
  <c r="K207" i="1"/>
  <c r="H207" i="1"/>
  <c r="I206" i="1"/>
  <c r="C262" i="1" l="1"/>
  <c r="D275" i="1"/>
  <c r="E275" i="1" s="1"/>
  <c r="F275" i="1" s="1"/>
  <c r="G276" i="1" s="1"/>
  <c r="A276" i="1"/>
  <c r="P275" i="1"/>
  <c r="R274" i="1"/>
  <c r="S274" i="1" s="1"/>
  <c r="U275" i="1"/>
  <c r="T275" i="1"/>
  <c r="O206" i="1"/>
  <c r="Q205" i="1"/>
  <c r="B205" i="1" s="1"/>
  <c r="H208" i="1"/>
  <c r="I207" i="1"/>
  <c r="K208" i="1"/>
  <c r="L207" i="1"/>
  <c r="M207" i="1" s="1"/>
  <c r="N207" i="1" s="1"/>
  <c r="C263" i="1" l="1"/>
  <c r="T276" i="1"/>
  <c r="U276" i="1"/>
  <c r="R275" i="1"/>
  <c r="S275" i="1" s="1"/>
  <c r="D276" i="1"/>
  <c r="E276" i="1" s="1"/>
  <c r="F276" i="1" s="1"/>
  <c r="G277" i="1" s="1"/>
  <c r="P276" i="1"/>
  <c r="A277" i="1"/>
  <c r="O207" i="1"/>
  <c r="Q206" i="1"/>
  <c r="B206" i="1" s="1"/>
  <c r="L208" i="1"/>
  <c r="M208" i="1" s="1"/>
  <c r="N208" i="1" s="1"/>
  <c r="K209" i="1"/>
  <c r="H209" i="1"/>
  <c r="I208" i="1"/>
  <c r="C264" i="1" l="1"/>
  <c r="T277" i="1"/>
  <c r="R276" i="1"/>
  <c r="S276" i="1" s="1"/>
  <c r="U277" i="1"/>
  <c r="D277" i="1"/>
  <c r="E277" i="1" s="1"/>
  <c r="F277" i="1" s="1"/>
  <c r="G278" i="1" s="1"/>
  <c r="A278" i="1"/>
  <c r="P277" i="1"/>
  <c r="O208" i="1"/>
  <c r="Q207" i="1"/>
  <c r="B207" i="1" s="1"/>
  <c r="H210" i="1"/>
  <c r="I209" i="1"/>
  <c r="K210" i="1"/>
  <c r="L209" i="1"/>
  <c r="M209" i="1" s="1"/>
  <c r="N209" i="1" s="1"/>
  <c r="C265" i="1" l="1"/>
  <c r="P278" i="1"/>
  <c r="A279" i="1"/>
  <c r="D278" i="1"/>
  <c r="E278" i="1" s="1"/>
  <c r="F278" i="1" s="1"/>
  <c r="G279" i="1" s="1"/>
  <c r="R277" i="1"/>
  <c r="S277" i="1" s="1"/>
  <c r="U278" i="1"/>
  <c r="T278" i="1"/>
  <c r="O209" i="1"/>
  <c r="Q208" i="1"/>
  <c r="B208" i="1" s="1"/>
  <c r="K211" i="1"/>
  <c r="L210" i="1"/>
  <c r="M210" i="1" s="1"/>
  <c r="N210" i="1" s="1"/>
  <c r="H211" i="1"/>
  <c r="I210" i="1"/>
  <c r="C266" i="1" l="1"/>
  <c r="D279" i="1"/>
  <c r="E279" i="1" s="1"/>
  <c r="F279" i="1" s="1"/>
  <c r="G280" i="1" s="1"/>
  <c r="P279" i="1"/>
  <c r="A280" i="1"/>
  <c r="T279" i="1"/>
  <c r="R278" i="1"/>
  <c r="S278" i="1" s="1"/>
  <c r="U279" i="1"/>
  <c r="O210" i="1"/>
  <c r="Q209" i="1"/>
  <c r="B209" i="1" s="1"/>
  <c r="H212" i="1"/>
  <c r="I211" i="1"/>
  <c r="L211" i="1"/>
  <c r="M211" i="1" s="1"/>
  <c r="N211" i="1" s="1"/>
  <c r="K212" i="1"/>
  <c r="C267" i="1" l="1"/>
  <c r="P280" i="1"/>
  <c r="D280" i="1"/>
  <c r="E280" i="1" s="1"/>
  <c r="F280" i="1" s="1"/>
  <c r="G281" i="1" s="1"/>
  <c r="A281" i="1"/>
  <c r="U280" i="1"/>
  <c r="R279" i="1"/>
  <c r="S279" i="1" s="1"/>
  <c r="T280" i="1"/>
  <c r="O211" i="1"/>
  <c r="Q210" i="1"/>
  <c r="B210" i="1" s="1"/>
  <c r="K213" i="1"/>
  <c r="L212" i="1"/>
  <c r="M212" i="1" s="1"/>
  <c r="N212" i="1" s="1"/>
  <c r="H213" i="1"/>
  <c r="I212" i="1"/>
  <c r="C268" i="1" l="1"/>
  <c r="P281" i="1"/>
  <c r="D281" i="1"/>
  <c r="E281" i="1" s="1"/>
  <c r="F281" i="1" s="1"/>
  <c r="G282" i="1" s="1"/>
  <c r="A282" i="1"/>
  <c r="U281" i="1"/>
  <c r="T281" i="1"/>
  <c r="R280" i="1"/>
  <c r="S280" i="1" s="1"/>
  <c r="O212" i="1"/>
  <c r="Q211" i="1"/>
  <c r="B211" i="1" s="1"/>
  <c r="I213" i="1"/>
  <c r="H214" i="1"/>
  <c r="K214" i="1"/>
  <c r="L213" i="1"/>
  <c r="M213" i="1" s="1"/>
  <c r="N213" i="1" s="1"/>
  <c r="C269" i="1" l="1"/>
  <c r="P282" i="1"/>
  <c r="D282" i="1"/>
  <c r="E282" i="1" s="1"/>
  <c r="F282" i="1" s="1"/>
  <c r="G283" i="1" s="1"/>
  <c r="A283" i="1"/>
  <c r="R281" i="1"/>
  <c r="S281" i="1" s="1"/>
  <c r="U282" i="1"/>
  <c r="T282" i="1"/>
  <c r="O213" i="1"/>
  <c r="Q212" i="1"/>
  <c r="B212" i="1" s="1"/>
  <c r="K215" i="1"/>
  <c r="L214" i="1"/>
  <c r="M214" i="1" s="1"/>
  <c r="N214" i="1" s="1"/>
  <c r="I214" i="1"/>
  <c r="H215" i="1"/>
  <c r="C270" i="1" l="1"/>
  <c r="A284" i="1"/>
  <c r="P283" i="1"/>
  <c r="D283" i="1"/>
  <c r="E283" i="1" s="1"/>
  <c r="F283" i="1" s="1"/>
  <c r="G284" i="1" s="1"/>
  <c r="U283" i="1"/>
  <c r="T283" i="1"/>
  <c r="R282" i="1"/>
  <c r="S282" i="1" s="1"/>
  <c r="O214" i="1"/>
  <c r="Q213" i="1"/>
  <c r="B213" i="1" s="1"/>
  <c r="I215" i="1"/>
  <c r="H216" i="1"/>
  <c r="L215" i="1"/>
  <c r="M215" i="1" s="1"/>
  <c r="N215" i="1" s="1"/>
  <c r="K216" i="1"/>
  <c r="C271" i="1" l="1"/>
  <c r="T284" i="1"/>
  <c r="U284" i="1"/>
  <c r="R283" i="1"/>
  <c r="S283" i="1" s="1"/>
  <c r="P284" i="1"/>
  <c r="A285" i="1"/>
  <c r="D284" i="1"/>
  <c r="E284" i="1" s="1"/>
  <c r="F284" i="1" s="1"/>
  <c r="G285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R284" i="1"/>
  <c r="S284" i="1" s="1"/>
  <c r="T285" i="1"/>
  <c r="U285" i="1"/>
  <c r="D285" i="1"/>
  <c r="E285" i="1" s="1"/>
  <c r="F285" i="1" s="1"/>
  <c r="G286" i="1" s="1"/>
  <c r="A286" i="1"/>
  <c r="P285" i="1"/>
  <c r="O216" i="1"/>
  <c r="L217" i="1"/>
  <c r="M217" i="1" s="1"/>
  <c r="N217" i="1" s="1"/>
  <c r="K218" i="1"/>
  <c r="I217" i="1"/>
  <c r="H218" i="1"/>
  <c r="C273" i="1" l="1"/>
  <c r="U286" i="1"/>
  <c r="T286" i="1"/>
  <c r="R285" i="1"/>
  <c r="S285" i="1" s="1"/>
  <c r="D286" i="1"/>
  <c r="E286" i="1" s="1"/>
  <c r="F286" i="1" s="1"/>
  <c r="G287" i="1" s="1"/>
  <c r="P286" i="1"/>
  <c r="A287" i="1"/>
  <c r="O217" i="1"/>
  <c r="Q216" i="1"/>
  <c r="B216" i="1" s="1"/>
  <c r="I218" i="1"/>
  <c r="H219" i="1"/>
  <c r="L218" i="1"/>
  <c r="M218" i="1" s="1"/>
  <c r="N218" i="1" s="1"/>
  <c r="K219" i="1"/>
  <c r="C274" i="1" l="1"/>
  <c r="T287" i="1"/>
  <c r="U287" i="1"/>
  <c r="R286" i="1"/>
  <c r="S286" i="1" s="1"/>
  <c r="A288" i="1"/>
  <c r="P287" i="1"/>
  <c r="D287" i="1"/>
  <c r="E287" i="1" s="1"/>
  <c r="F287" i="1" s="1"/>
  <c r="G288" i="1" s="1"/>
  <c r="O218" i="1"/>
  <c r="Q217" i="1"/>
  <c r="B217" i="1" s="1"/>
  <c r="L219" i="1"/>
  <c r="M219" i="1" s="1"/>
  <c r="N219" i="1" s="1"/>
  <c r="K220" i="1"/>
  <c r="I219" i="1"/>
  <c r="H220" i="1"/>
  <c r="C275" i="1" l="1"/>
  <c r="U288" i="1"/>
  <c r="R287" i="1"/>
  <c r="S287" i="1" s="1"/>
  <c r="T288" i="1"/>
  <c r="D288" i="1"/>
  <c r="E288" i="1" s="1"/>
  <c r="F288" i="1" s="1"/>
  <c r="G289" i="1" s="1"/>
  <c r="P288" i="1"/>
  <c r="A289" i="1"/>
  <c r="O219" i="1"/>
  <c r="Q218" i="1"/>
  <c r="B218" i="1" s="1"/>
  <c r="H221" i="1"/>
  <c r="I220" i="1"/>
  <c r="L220" i="1"/>
  <c r="M220" i="1" s="1"/>
  <c r="N220" i="1" s="1"/>
  <c r="K221" i="1"/>
  <c r="C276" i="1" l="1"/>
  <c r="A290" i="1"/>
  <c r="P289" i="1"/>
  <c r="D289" i="1"/>
  <c r="E289" i="1" s="1"/>
  <c r="F289" i="1" s="1"/>
  <c r="G290" i="1" s="1"/>
  <c r="U289" i="1"/>
  <c r="T289" i="1"/>
  <c r="R288" i="1"/>
  <c r="S288" i="1" s="1"/>
  <c r="O220" i="1"/>
  <c r="Q219" i="1"/>
  <c r="B219" i="1" s="1"/>
  <c r="L221" i="1"/>
  <c r="M221" i="1" s="1"/>
  <c r="N221" i="1" s="1"/>
  <c r="K222" i="1"/>
  <c r="H222" i="1"/>
  <c r="I221" i="1"/>
  <c r="C277" i="1" l="1"/>
  <c r="U290" i="1"/>
  <c r="R289" i="1"/>
  <c r="S289" i="1" s="1"/>
  <c r="T290" i="1"/>
  <c r="P290" i="1"/>
  <c r="D290" i="1"/>
  <c r="E290" i="1" s="1"/>
  <c r="F290" i="1" s="1"/>
  <c r="G291" i="1" s="1"/>
  <c r="A291" i="1"/>
  <c r="O221" i="1"/>
  <c r="Q220" i="1"/>
  <c r="B220" i="1" s="1"/>
  <c r="I222" i="1"/>
  <c r="H223" i="1"/>
  <c r="K223" i="1"/>
  <c r="L222" i="1"/>
  <c r="M222" i="1" s="1"/>
  <c r="N222" i="1" s="1"/>
  <c r="C278" i="1" l="1"/>
  <c r="U291" i="1"/>
  <c r="T291" i="1"/>
  <c r="R290" i="1"/>
  <c r="S290" i="1" s="1"/>
  <c r="D291" i="1"/>
  <c r="E291" i="1" s="1"/>
  <c r="F291" i="1" s="1"/>
  <c r="G292" i="1" s="1"/>
  <c r="P291" i="1"/>
  <c r="A292" i="1"/>
  <c r="O222" i="1"/>
  <c r="Q221" i="1"/>
  <c r="B221" i="1" s="1"/>
  <c r="L223" i="1"/>
  <c r="M223" i="1" s="1"/>
  <c r="N223" i="1" s="1"/>
  <c r="K224" i="1"/>
  <c r="H224" i="1"/>
  <c r="I223" i="1"/>
  <c r="C279" i="1" l="1"/>
  <c r="U292" i="1"/>
  <c r="R291" i="1"/>
  <c r="S291" i="1" s="1"/>
  <c r="T292" i="1"/>
  <c r="P292" i="1"/>
  <c r="A293" i="1"/>
  <c r="D292" i="1"/>
  <c r="E292" i="1" s="1"/>
  <c r="F292" i="1" s="1"/>
  <c r="G293" i="1" s="1"/>
  <c r="O223" i="1"/>
  <c r="Q222" i="1"/>
  <c r="B222" i="1" s="1"/>
  <c r="I224" i="1"/>
  <c r="H225" i="1"/>
  <c r="L224" i="1"/>
  <c r="M224" i="1" s="1"/>
  <c r="N224" i="1" s="1"/>
  <c r="K225" i="1"/>
  <c r="C280" i="1" l="1"/>
  <c r="P293" i="1"/>
  <c r="A294" i="1"/>
  <c r="D293" i="1"/>
  <c r="E293" i="1" s="1"/>
  <c r="F293" i="1" s="1"/>
  <c r="G294" i="1" s="1"/>
  <c r="T293" i="1"/>
  <c r="U293" i="1"/>
  <c r="R292" i="1"/>
  <c r="S292" i="1" s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C281" i="1" l="1"/>
  <c r="D294" i="1"/>
  <c r="E294" i="1" s="1"/>
  <c r="F294" i="1" s="1"/>
  <c r="G295" i="1" s="1"/>
  <c r="A295" i="1"/>
  <c r="P294" i="1"/>
  <c r="T294" i="1"/>
  <c r="U294" i="1"/>
  <c r="R293" i="1"/>
  <c r="S293" i="1" s="1"/>
  <c r="O225" i="1"/>
  <c r="I226" i="1"/>
  <c r="H227" i="1"/>
  <c r="L226" i="1"/>
  <c r="M226" i="1" s="1"/>
  <c r="N226" i="1" s="1"/>
  <c r="K227" i="1"/>
  <c r="C282" i="1" l="1"/>
  <c r="P295" i="1"/>
  <c r="D295" i="1"/>
  <c r="E295" i="1" s="1"/>
  <c r="F295" i="1" s="1"/>
  <c r="G296" i="1" s="1"/>
  <c r="A296" i="1"/>
  <c r="U295" i="1"/>
  <c r="T295" i="1"/>
  <c r="R294" i="1"/>
  <c r="S294" i="1" s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C283" i="1" l="1"/>
  <c r="A297" i="1"/>
  <c r="D296" i="1"/>
  <c r="E296" i="1" s="1"/>
  <c r="F296" i="1" s="1"/>
  <c r="G297" i="1" s="1"/>
  <c r="P296" i="1"/>
  <c r="R295" i="1"/>
  <c r="S295" i="1" s="1"/>
  <c r="U296" i="1"/>
  <c r="T296" i="1"/>
  <c r="O227" i="1"/>
  <c r="I228" i="1"/>
  <c r="H229" i="1"/>
  <c r="L228" i="1"/>
  <c r="M228" i="1" s="1"/>
  <c r="N228" i="1" s="1"/>
  <c r="K229" i="1"/>
  <c r="C284" i="1" l="1"/>
  <c r="R296" i="1"/>
  <c r="S296" i="1" s="1"/>
  <c r="U297" i="1"/>
  <c r="T297" i="1"/>
  <c r="P297" i="1"/>
  <c r="D297" i="1"/>
  <c r="E297" i="1" s="1"/>
  <c r="F297" i="1" s="1"/>
  <c r="G298" i="1" s="1"/>
  <c r="A298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C285" i="1" l="1"/>
  <c r="T298" i="1"/>
  <c r="U298" i="1"/>
  <c r="R297" i="1"/>
  <c r="S297" i="1" s="1"/>
  <c r="A299" i="1"/>
  <c r="P298" i="1"/>
  <c r="D298" i="1"/>
  <c r="E298" i="1" s="1"/>
  <c r="F298" i="1" s="1"/>
  <c r="G299" i="1" s="1"/>
  <c r="O229" i="1"/>
  <c r="I230" i="1"/>
  <c r="H231" i="1"/>
  <c r="L230" i="1"/>
  <c r="M230" i="1" s="1"/>
  <c r="N230" i="1" s="1"/>
  <c r="K231" i="1"/>
  <c r="C286" i="1" l="1"/>
  <c r="A300" i="1"/>
  <c r="D299" i="1"/>
  <c r="E299" i="1" s="1"/>
  <c r="F299" i="1" s="1"/>
  <c r="G300" i="1" s="1"/>
  <c r="P299" i="1"/>
  <c r="T299" i="1"/>
  <c r="R298" i="1"/>
  <c r="S298" i="1" s="1"/>
  <c r="U299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C287" i="1" l="1"/>
  <c r="U300" i="1"/>
  <c r="T300" i="1"/>
  <c r="R299" i="1"/>
  <c r="S299" i="1" s="1"/>
  <c r="A301" i="1"/>
  <c r="D300" i="1"/>
  <c r="E300" i="1" s="1"/>
  <c r="F300" i="1" s="1"/>
  <c r="G301" i="1" s="1"/>
  <c r="P300" i="1"/>
  <c r="O231" i="1"/>
  <c r="I232" i="1"/>
  <c r="H233" i="1"/>
  <c r="K233" i="1"/>
  <c r="L232" i="1"/>
  <c r="M232" i="1" s="1"/>
  <c r="N232" i="1" s="1"/>
  <c r="C288" i="1" l="1"/>
  <c r="D301" i="1"/>
  <c r="E301" i="1" s="1"/>
  <c r="F301" i="1" s="1"/>
  <c r="G302" i="1" s="1"/>
  <c r="A302" i="1"/>
  <c r="P301" i="1"/>
  <c r="T301" i="1"/>
  <c r="U301" i="1"/>
  <c r="R300" i="1"/>
  <c r="S300" i="1" s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C289" i="1" l="1"/>
  <c r="U302" i="1"/>
  <c r="T302" i="1"/>
  <c r="R301" i="1"/>
  <c r="S301" i="1" s="1"/>
  <c r="P302" i="1"/>
  <c r="D302" i="1"/>
  <c r="E302" i="1" s="1"/>
  <c r="F302" i="1" s="1"/>
  <c r="G303" i="1" s="1"/>
  <c r="A303" i="1"/>
  <c r="O233" i="1"/>
  <c r="I234" i="1"/>
  <c r="H235" i="1"/>
  <c r="L234" i="1"/>
  <c r="M234" i="1" s="1"/>
  <c r="N234" i="1" s="1"/>
  <c r="K235" i="1"/>
  <c r="C290" i="1" l="1"/>
  <c r="T303" i="1"/>
  <c r="U303" i="1"/>
  <c r="R302" i="1"/>
  <c r="S302" i="1" s="1"/>
  <c r="A304" i="1"/>
  <c r="P303" i="1"/>
  <c r="D303" i="1"/>
  <c r="E303" i="1" s="1"/>
  <c r="F303" i="1" s="1"/>
  <c r="G304" i="1" s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C291" i="1" l="1"/>
  <c r="P304" i="1"/>
  <c r="D304" i="1"/>
  <c r="E304" i="1" s="1"/>
  <c r="F304" i="1" s="1"/>
  <c r="G305" i="1" s="1"/>
  <c r="A305" i="1"/>
  <c r="R303" i="1"/>
  <c r="S303" i="1" s="1"/>
  <c r="U304" i="1"/>
  <c r="T304" i="1"/>
  <c r="O235" i="1"/>
  <c r="K237" i="1"/>
  <c r="L236" i="1"/>
  <c r="M236" i="1" s="1"/>
  <c r="N236" i="1" s="1"/>
  <c r="I236" i="1"/>
  <c r="H237" i="1"/>
  <c r="C292" i="1" l="1"/>
  <c r="P305" i="1"/>
  <c r="A306" i="1"/>
  <c r="D305" i="1"/>
  <c r="E305" i="1" s="1"/>
  <c r="F305" i="1" s="1"/>
  <c r="G306" i="1" s="1"/>
  <c r="T305" i="1"/>
  <c r="U305" i="1"/>
  <c r="R304" i="1"/>
  <c r="S304" i="1" s="1"/>
  <c r="O236" i="1"/>
  <c r="Q235" i="1"/>
  <c r="B235" i="1" s="1"/>
  <c r="H238" i="1"/>
  <c r="I237" i="1"/>
  <c r="L237" i="1"/>
  <c r="M237" i="1" s="1"/>
  <c r="N237" i="1" s="1"/>
  <c r="K238" i="1"/>
  <c r="C293" i="1" l="1"/>
  <c r="A307" i="1"/>
  <c r="P306" i="1"/>
  <c r="D306" i="1"/>
  <c r="E306" i="1" s="1"/>
  <c r="F306" i="1" s="1"/>
  <c r="G307" i="1" s="1"/>
  <c r="T306" i="1"/>
  <c r="U306" i="1"/>
  <c r="R305" i="1"/>
  <c r="S305" i="1" s="1"/>
  <c r="O237" i="1"/>
  <c r="Q236" i="1"/>
  <c r="B236" i="1" s="1"/>
  <c r="L238" i="1"/>
  <c r="M238" i="1" s="1"/>
  <c r="N238" i="1" s="1"/>
  <c r="K239" i="1"/>
  <c r="I238" i="1"/>
  <c r="H239" i="1"/>
  <c r="C294" i="1" l="1"/>
  <c r="A308" i="1"/>
  <c r="D307" i="1"/>
  <c r="E307" i="1" s="1"/>
  <c r="F307" i="1" s="1"/>
  <c r="G308" i="1" s="1"/>
  <c r="P307" i="1"/>
  <c r="T307" i="1"/>
  <c r="U307" i="1"/>
  <c r="R306" i="1"/>
  <c r="S306" i="1" s="1"/>
  <c r="O238" i="1"/>
  <c r="Q237" i="1"/>
  <c r="B237" i="1" s="1"/>
  <c r="H240" i="1"/>
  <c r="I239" i="1"/>
  <c r="L239" i="1"/>
  <c r="M239" i="1" s="1"/>
  <c r="N239" i="1" s="1"/>
  <c r="K240" i="1"/>
  <c r="C295" i="1" l="1"/>
  <c r="R307" i="1"/>
  <c r="S307" i="1" s="1"/>
  <c r="U308" i="1"/>
  <c r="T308" i="1"/>
  <c r="D308" i="1"/>
  <c r="E308" i="1" s="1"/>
  <c r="F308" i="1" s="1"/>
  <c r="G309" i="1" s="1"/>
  <c r="P308" i="1"/>
  <c r="A309" i="1"/>
  <c r="O239" i="1"/>
  <c r="Q238" i="1"/>
  <c r="B238" i="1" s="1"/>
  <c r="L240" i="1"/>
  <c r="M240" i="1" s="1"/>
  <c r="N240" i="1" s="1"/>
  <c r="K241" i="1"/>
  <c r="I240" i="1"/>
  <c r="H241" i="1"/>
  <c r="C296" i="1" l="1"/>
  <c r="T309" i="1"/>
  <c r="R308" i="1"/>
  <c r="S308" i="1" s="1"/>
  <c r="U309" i="1"/>
  <c r="A310" i="1"/>
  <c r="P309" i="1"/>
  <c r="D309" i="1"/>
  <c r="E309" i="1" s="1"/>
  <c r="F309" i="1" s="1"/>
  <c r="G310" i="1" s="1"/>
  <c r="O240" i="1"/>
  <c r="Q239" i="1"/>
  <c r="B239" i="1" s="1"/>
  <c r="H242" i="1"/>
  <c r="I241" i="1"/>
  <c r="L241" i="1"/>
  <c r="M241" i="1" s="1"/>
  <c r="N241" i="1" s="1"/>
  <c r="K242" i="1"/>
  <c r="C297" i="1" l="1"/>
  <c r="R309" i="1"/>
  <c r="S309" i="1" s="1"/>
  <c r="T310" i="1"/>
  <c r="U310" i="1"/>
  <c r="P310" i="1"/>
  <c r="A311" i="1"/>
  <c r="D310" i="1"/>
  <c r="E310" i="1" s="1"/>
  <c r="F310" i="1" s="1"/>
  <c r="G311" i="1" s="1"/>
  <c r="O241" i="1"/>
  <c r="Q240" i="1"/>
  <c r="B240" i="1" s="1"/>
  <c r="L242" i="1"/>
  <c r="M242" i="1" s="1"/>
  <c r="N242" i="1" s="1"/>
  <c r="K243" i="1"/>
  <c r="I242" i="1"/>
  <c r="H243" i="1"/>
  <c r="C298" i="1" l="1"/>
  <c r="R310" i="1"/>
  <c r="S310" i="1" s="1"/>
  <c r="T311" i="1"/>
  <c r="U311" i="1"/>
  <c r="A312" i="1"/>
  <c r="D311" i="1"/>
  <c r="E311" i="1" s="1"/>
  <c r="F311" i="1" s="1"/>
  <c r="G312" i="1" s="1"/>
  <c r="P311" i="1"/>
  <c r="O242" i="1"/>
  <c r="Q241" i="1"/>
  <c r="B241" i="1" s="1"/>
  <c r="I243" i="1"/>
  <c r="H244" i="1"/>
  <c r="L243" i="1"/>
  <c r="M243" i="1" s="1"/>
  <c r="N243" i="1" s="1"/>
  <c r="K244" i="1"/>
  <c r="C299" i="1" l="1"/>
  <c r="P312" i="1"/>
  <c r="D312" i="1"/>
  <c r="E312" i="1" s="1"/>
  <c r="F312" i="1" s="1"/>
  <c r="G313" i="1" s="1"/>
  <c r="A313" i="1"/>
  <c r="U312" i="1"/>
  <c r="R311" i="1"/>
  <c r="S311" i="1" s="1"/>
  <c r="T312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C300" i="1" l="1"/>
  <c r="P313" i="1"/>
  <c r="D313" i="1"/>
  <c r="E313" i="1" s="1"/>
  <c r="F313" i="1" s="1"/>
  <c r="G314" i="1" s="1"/>
  <c r="A314" i="1"/>
  <c r="T313" i="1"/>
  <c r="R312" i="1"/>
  <c r="S312" i="1" s="1"/>
  <c r="U313" i="1"/>
  <c r="O244" i="1"/>
  <c r="I245" i="1"/>
  <c r="H246" i="1"/>
  <c r="L245" i="1"/>
  <c r="M245" i="1" s="1"/>
  <c r="N245" i="1" s="1"/>
  <c r="K246" i="1"/>
  <c r="C301" i="1" l="1"/>
  <c r="A315" i="1"/>
  <c r="D314" i="1"/>
  <c r="E314" i="1" s="1"/>
  <c r="F314" i="1" s="1"/>
  <c r="G315" i="1" s="1"/>
  <c r="P314" i="1"/>
  <c r="T314" i="1"/>
  <c r="U314" i="1"/>
  <c r="R313" i="1"/>
  <c r="S313" i="1" s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U315" i="1"/>
  <c r="T315" i="1"/>
  <c r="R314" i="1"/>
  <c r="S314" i="1" s="1"/>
  <c r="P315" i="1"/>
  <c r="D315" i="1"/>
  <c r="E315" i="1" s="1"/>
  <c r="F315" i="1" s="1"/>
  <c r="G316" i="1" s="1"/>
  <c r="A316" i="1"/>
  <c r="O246" i="1"/>
  <c r="H248" i="1"/>
  <c r="I247" i="1"/>
  <c r="L247" i="1"/>
  <c r="M247" i="1" s="1"/>
  <c r="N247" i="1" s="1"/>
  <c r="K248" i="1"/>
  <c r="C303" i="1" l="1"/>
  <c r="T316" i="1"/>
  <c r="U316" i="1"/>
  <c r="R315" i="1"/>
  <c r="S315" i="1" s="1"/>
  <c r="P316" i="1"/>
  <c r="D316" i="1"/>
  <c r="E316" i="1" s="1"/>
  <c r="F316" i="1" s="1"/>
  <c r="G317" i="1" s="1"/>
  <c r="A317" i="1"/>
  <c r="O247" i="1"/>
  <c r="Q246" i="1"/>
  <c r="B246" i="1" s="1"/>
  <c r="L248" i="1"/>
  <c r="M248" i="1" s="1"/>
  <c r="N248" i="1" s="1"/>
  <c r="K249" i="1"/>
  <c r="I248" i="1"/>
  <c r="H249" i="1"/>
  <c r="C304" i="1" l="1"/>
  <c r="T317" i="1"/>
  <c r="U317" i="1"/>
  <c r="R316" i="1"/>
  <c r="S316" i="1" s="1"/>
  <c r="D317" i="1"/>
  <c r="E317" i="1" s="1"/>
  <c r="F317" i="1" s="1"/>
  <c r="G318" i="1" s="1"/>
  <c r="A318" i="1"/>
  <c r="P317" i="1"/>
  <c r="O248" i="1"/>
  <c r="Q247" i="1"/>
  <c r="B247" i="1" s="1"/>
  <c r="H250" i="1"/>
  <c r="I249" i="1"/>
  <c r="L249" i="1"/>
  <c r="M249" i="1" s="1"/>
  <c r="N249" i="1" s="1"/>
  <c r="K250" i="1"/>
  <c r="C305" i="1" l="1"/>
  <c r="T318" i="1"/>
  <c r="R317" i="1"/>
  <c r="S317" i="1" s="1"/>
  <c r="U318" i="1"/>
  <c r="A319" i="1"/>
  <c r="P318" i="1"/>
  <c r="D318" i="1"/>
  <c r="E318" i="1" s="1"/>
  <c r="F318" i="1" s="1"/>
  <c r="G319" i="1" s="1"/>
  <c r="O249" i="1"/>
  <c r="Q248" i="1"/>
  <c r="B248" i="1" s="1"/>
  <c r="K251" i="1"/>
  <c r="L250" i="1"/>
  <c r="M250" i="1" s="1"/>
  <c r="N250" i="1" s="1"/>
  <c r="I250" i="1"/>
  <c r="H251" i="1"/>
  <c r="C306" i="1" l="1"/>
  <c r="R318" i="1"/>
  <c r="S318" i="1" s="1"/>
  <c r="T319" i="1"/>
  <c r="U319" i="1"/>
  <c r="D319" i="1"/>
  <c r="E319" i="1" s="1"/>
  <c r="F319" i="1" s="1"/>
  <c r="G320" i="1" s="1"/>
  <c r="A320" i="1"/>
  <c r="P319" i="1"/>
  <c r="O250" i="1"/>
  <c r="Q249" i="1"/>
  <c r="B249" i="1" s="1"/>
  <c r="I251" i="1"/>
  <c r="H252" i="1"/>
  <c r="L251" i="1"/>
  <c r="M251" i="1" s="1"/>
  <c r="N251" i="1" s="1"/>
  <c r="K252" i="1"/>
  <c r="C307" i="1" l="1"/>
  <c r="A321" i="1"/>
  <c r="P320" i="1"/>
  <c r="D320" i="1"/>
  <c r="E320" i="1" s="1"/>
  <c r="F320" i="1" s="1"/>
  <c r="G321" i="1" s="1"/>
  <c r="T320" i="1"/>
  <c r="U320" i="1"/>
  <c r="R319" i="1"/>
  <c r="S319" i="1" s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8" i="1" l="1"/>
  <c r="U321" i="1"/>
  <c r="T321" i="1"/>
  <c r="R320" i="1"/>
  <c r="S320" i="1" s="1"/>
  <c r="P321" i="1"/>
  <c r="D321" i="1"/>
  <c r="E321" i="1" s="1"/>
  <c r="F321" i="1" s="1"/>
  <c r="G322" i="1" s="1"/>
  <c r="A322" i="1"/>
  <c r="O252" i="1"/>
  <c r="H254" i="1"/>
  <c r="I253" i="1"/>
  <c r="L253" i="1"/>
  <c r="M253" i="1" s="1"/>
  <c r="N253" i="1" s="1"/>
  <c r="K254" i="1"/>
  <c r="C309" i="1" l="1"/>
  <c r="D322" i="1"/>
  <c r="E322" i="1" s="1"/>
  <c r="F322" i="1" s="1"/>
  <c r="G323" i="1" s="1"/>
  <c r="A323" i="1"/>
  <c r="P322" i="1"/>
  <c r="U322" i="1"/>
  <c r="T322" i="1"/>
  <c r="R321" i="1"/>
  <c r="S321" i="1" s="1"/>
  <c r="O253" i="1"/>
  <c r="Q252" i="1"/>
  <c r="B252" i="1" s="1"/>
  <c r="L254" i="1"/>
  <c r="M254" i="1" s="1"/>
  <c r="N254" i="1" s="1"/>
  <c r="K255" i="1"/>
  <c r="I254" i="1"/>
  <c r="H255" i="1"/>
  <c r="C310" i="1" l="1"/>
  <c r="T323" i="1"/>
  <c r="U323" i="1"/>
  <c r="R322" i="1"/>
  <c r="S322" i="1" s="1"/>
  <c r="A324" i="1"/>
  <c r="D323" i="1"/>
  <c r="E323" i="1" s="1"/>
  <c r="F323" i="1" s="1"/>
  <c r="G324" i="1" s="1"/>
  <c r="P323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C311" i="1" l="1"/>
  <c r="R323" i="1"/>
  <c r="S323" i="1" s="1"/>
  <c r="T324" i="1"/>
  <c r="U324" i="1"/>
  <c r="D324" i="1"/>
  <c r="E324" i="1" s="1"/>
  <c r="F324" i="1" s="1"/>
  <c r="G325" i="1" s="1"/>
  <c r="P324" i="1"/>
  <c r="A325" i="1"/>
  <c r="L257" i="1"/>
  <c r="K258" i="1"/>
  <c r="H258" i="1"/>
  <c r="I257" i="1"/>
  <c r="O255" i="1"/>
  <c r="Q255" i="1" s="1"/>
  <c r="B255" i="1" s="1"/>
  <c r="Q254" i="1"/>
  <c r="B254" i="1" s="1"/>
  <c r="L256" i="1"/>
  <c r="I256" i="1"/>
  <c r="C312" i="1" l="1"/>
  <c r="T325" i="1"/>
  <c r="R324" i="1"/>
  <c r="S324" i="1" s="1"/>
  <c r="U325" i="1"/>
  <c r="D325" i="1"/>
  <c r="E325" i="1" s="1"/>
  <c r="F325" i="1" s="1"/>
  <c r="G326" i="1" s="1"/>
  <c r="P325" i="1"/>
  <c r="A326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C313" i="1" l="1"/>
  <c r="A327" i="1"/>
  <c r="P326" i="1"/>
  <c r="D326" i="1"/>
  <c r="E326" i="1" s="1"/>
  <c r="F326" i="1" s="1"/>
  <c r="G327" i="1" s="1"/>
  <c r="T326" i="1"/>
  <c r="R325" i="1"/>
  <c r="S325" i="1" s="1"/>
  <c r="U326" i="1"/>
  <c r="O258" i="1"/>
  <c r="Q258" i="1" s="1"/>
  <c r="B258" i="1" s="1"/>
  <c r="L259" i="1"/>
  <c r="M259" i="1" s="1"/>
  <c r="N259" i="1" s="1"/>
  <c r="K260" i="1"/>
  <c r="K261" i="1" s="1"/>
  <c r="I259" i="1"/>
  <c r="H260" i="1"/>
  <c r="H261" i="1" s="1"/>
  <c r="C314" i="1" l="1"/>
  <c r="L261" i="1"/>
  <c r="K262" i="1"/>
  <c r="U327" i="1"/>
  <c r="R326" i="1"/>
  <c r="S326" i="1" s="1"/>
  <c r="T327" i="1"/>
  <c r="D327" i="1"/>
  <c r="E327" i="1" s="1"/>
  <c r="F327" i="1" s="1"/>
  <c r="G328" i="1" s="1"/>
  <c r="P327" i="1"/>
  <c r="A328" i="1"/>
  <c r="H262" i="1"/>
  <c r="I261" i="1"/>
  <c r="O259" i="1"/>
  <c r="Q259" i="1" s="1"/>
  <c r="B259" i="1" s="1"/>
  <c r="I260" i="1"/>
  <c r="L260" i="1"/>
  <c r="M260" i="1" s="1"/>
  <c r="N260" i="1" s="1"/>
  <c r="C315" i="1" l="1"/>
  <c r="D328" i="1"/>
  <c r="E328" i="1" s="1"/>
  <c r="F328" i="1" s="1"/>
  <c r="G329" i="1" s="1"/>
  <c r="A329" i="1"/>
  <c r="P328" i="1"/>
  <c r="U328" i="1"/>
  <c r="T328" i="1"/>
  <c r="R327" i="1"/>
  <c r="S327" i="1" s="1"/>
  <c r="L262" i="1"/>
  <c r="M262" i="1" s="1"/>
  <c r="N262" i="1" s="1"/>
  <c r="K263" i="1"/>
  <c r="M261" i="1"/>
  <c r="N261" i="1" s="1"/>
  <c r="O261" i="1" s="1"/>
  <c r="Q261" i="1" s="1"/>
  <c r="B261" i="1" s="1"/>
  <c r="H263" i="1"/>
  <c r="I262" i="1"/>
  <c r="O260" i="1"/>
  <c r="Q260" i="1" s="1"/>
  <c r="B260" i="1" s="1"/>
  <c r="C316" i="1" l="1"/>
  <c r="R328" i="1"/>
  <c r="S328" i="1" s="1"/>
  <c r="U329" i="1"/>
  <c r="T329" i="1"/>
  <c r="A330" i="1"/>
  <c r="P329" i="1"/>
  <c r="D329" i="1"/>
  <c r="E329" i="1" s="1"/>
  <c r="F329" i="1" s="1"/>
  <c r="G330" i="1" s="1"/>
  <c r="O262" i="1"/>
  <c r="Q262" i="1" s="1"/>
  <c r="B262" i="1" s="1"/>
  <c r="L263" i="1"/>
  <c r="M263" i="1" s="1"/>
  <c r="N263" i="1" s="1"/>
  <c r="K264" i="1"/>
  <c r="H264" i="1"/>
  <c r="I263" i="1"/>
  <c r="A5" i="1"/>
  <c r="C317" i="1" l="1"/>
  <c r="O263" i="1"/>
  <c r="Q263" i="1" s="1"/>
  <c r="B263" i="1" s="1"/>
  <c r="D330" i="1"/>
  <c r="E330" i="1" s="1"/>
  <c r="F330" i="1" s="1"/>
  <c r="G331" i="1" s="1"/>
  <c r="A331" i="1"/>
  <c r="P330" i="1"/>
  <c r="U330" i="1"/>
  <c r="R329" i="1"/>
  <c r="S329" i="1" s="1"/>
  <c r="T330" i="1"/>
  <c r="L264" i="1"/>
  <c r="M264" i="1" s="1"/>
  <c r="N264" i="1" s="1"/>
  <c r="K265" i="1"/>
  <c r="H265" i="1"/>
  <c r="I264" i="1"/>
  <c r="C318" i="1" l="1"/>
  <c r="O264" i="1"/>
  <c r="Q264" i="1" s="1"/>
  <c r="B264" i="1" s="1"/>
  <c r="L265" i="1"/>
  <c r="M265" i="1" s="1"/>
  <c r="N265" i="1" s="1"/>
  <c r="K266" i="1"/>
  <c r="T331" i="1"/>
  <c r="U331" i="1"/>
  <c r="R330" i="1"/>
  <c r="S330" i="1" s="1"/>
  <c r="A332" i="1"/>
  <c r="D331" i="1"/>
  <c r="E331" i="1" s="1"/>
  <c r="F331" i="1" s="1"/>
  <c r="G332" i="1" s="1"/>
  <c r="P331" i="1"/>
  <c r="H266" i="1"/>
  <c r="I265" i="1"/>
  <c r="C319" i="1" l="1"/>
  <c r="A333" i="1"/>
  <c r="P332" i="1"/>
  <c r="D332" i="1"/>
  <c r="E332" i="1" s="1"/>
  <c r="F332" i="1" s="1"/>
  <c r="G333" i="1" s="1"/>
  <c r="O265" i="1"/>
  <c r="Q265" i="1" s="1"/>
  <c r="B265" i="1" s="1"/>
  <c r="R331" i="1"/>
  <c r="S331" i="1" s="1"/>
  <c r="U332" i="1"/>
  <c r="T332" i="1"/>
  <c r="L266" i="1"/>
  <c r="M266" i="1" s="1"/>
  <c r="N266" i="1" s="1"/>
  <c r="K267" i="1"/>
  <c r="H267" i="1"/>
  <c r="I266" i="1"/>
  <c r="C320" i="1" l="1"/>
  <c r="L267" i="1"/>
  <c r="M267" i="1" s="1"/>
  <c r="N267" i="1" s="1"/>
  <c r="K268" i="1"/>
  <c r="O266" i="1"/>
  <c r="Q266" i="1" s="1"/>
  <c r="B266" i="1" s="1"/>
  <c r="U333" i="1"/>
  <c r="R332" i="1"/>
  <c r="S332" i="1" s="1"/>
  <c r="T333" i="1"/>
  <c r="D333" i="1"/>
  <c r="E333" i="1" s="1"/>
  <c r="F333" i="1" s="1"/>
  <c r="G334" i="1" s="1"/>
  <c r="P333" i="1"/>
  <c r="A334" i="1"/>
  <c r="H268" i="1"/>
  <c r="I267" i="1"/>
  <c r="C321" i="1" l="1"/>
  <c r="U334" i="1"/>
  <c r="R333" i="1"/>
  <c r="S333" i="1" s="1"/>
  <c r="T334" i="1"/>
  <c r="O267" i="1"/>
  <c r="Q267" i="1" s="1"/>
  <c r="B267" i="1" s="1"/>
  <c r="A335" i="1"/>
  <c r="P334" i="1"/>
  <c r="D334" i="1"/>
  <c r="E334" i="1" s="1"/>
  <c r="F334" i="1" s="1"/>
  <c r="G335" i="1" s="1"/>
  <c r="L268" i="1"/>
  <c r="M268" i="1" s="1"/>
  <c r="N268" i="1" s="1"/>
  <c r="K269" i="1"/>
  <c r="H269" i="1"/>
  <c r="I268" i="1"/>
  <c r="C322" i="1" l="1"/>
  <c r="A336" i="1"/>
  <c r="D335" i="1"/>
  <c r="E335" i="1" s="1"/>
  <c r="F335" i="1" s="1"/>
  <c r="G336" i="1" s="1"/>
  <c r="P335" i="1"/>
  <c r="T335" i="1"/>
  <c r="R334" i="1"/>
  <c r="S334" i="1" s="1"/>
  <c r="U335" i="1"/>
  <c r="O268" i="1"/>
  <c r="Q268" i="1" s="1"/>
  <c r="B268" i="1" s="1"/>
  <c r="L269" i="1"/>
  <c r="M269" i="1" s="1"/>
  <c r="N269" i="1" s="1"/>
  <c r="K270" i="1"/>
  <c r="H270" i="1"/>
  <c r="I269" i="1"/>
  <c r="C323" i="1" l="1"/>
  <c r="U336" i="1"/>
  <c r="T336" i="1"/>
  <c r="R335" i="1"/>
  <c r="S335" i="1" s="1"/>
  <c r="O269" i="1"/>
  <c r="Q269" i="1" s="1"/>
  <c r="B269" i="1" s="1"/>
  <c r="L270" i="1"/>
  <c r="M270" i="1" s="1"/>
  <c r="N270" i="1" s="1"/>
  <c r="K271" i="1"/>
  <c r="D336" i="1"/>
  <c r="E336" i="1" s="1"/>
  <c r="F336" i="1" s="1"/>
  <c r="G337" i="1" s="1"/>
  <c r="A337" i="1"/>
  <c r="P336" i="1"/>
  <c r="H271" i="1"/>
  <c r="I270" i="1"/>
  <c r="C324" i="1" l="1"/>
  <c r="L271" i="1"/>
  <c r="M271" i="1" s="1"/>
  <c r="N271" i="1" s="1"/>
  <c r="K272" i="1"/>
  <c r="O270" i="1"/>
  <c r="Q270" i="1" s="1"/>
  <c r="B270" i="1" s="1"/>
  <c r="U337" i="1"/>
  <c r="R336" i="1"/>
  <c r="S336" i="1" s="1"/>
  <c r="T337" i="1"/>
  <c r="P337" i="1"/>
  <c r="D337" i="1"/>
  <c r="E337" i="1" s="1"/>
  <c r="F337" i="1" s="1"/>
  <c r="G338" i="1" s="1"/>
  <c r="A338" i="1"/>
  <c r="H272" i="1"/>
  <c r="I271" i="1"/>
  <c r="C325" i="1" l="1"/>
  <c r="O271" i="1"/>
  <c r="Q271" i="1" s="1"/>
  <c r="B271" i="1" s="1"/>
  <c r="D338" i="1"/>
  <c r="E338" i="1" s="1"/>
  <c r="F338" i="1" s="1"/>
  <c r="G339" i="1" s="1"/>
  <c r="P338" i="1"/>
  <c r="A339" i="1"/>
  <c r="L272" i="1"/>
  <c r="M272" i="1" s="1"/>
  <c r="N272" i="1" s="1"/>
  <c r="K273" i="1"/>
  <c r="T338" i="1"/>
  <c r="U338" i="1"/>
  <c r="R337" i="1"/>
  <c r="S337" i="1" s="1"/>
  <c r="H273" i="1"/>
  <c r="I272" i="1"/>
  <c r="C326" i="1" l="1"/>
  <c r="L273" i="1"/>
  <c r="M273" i="1" s="1"/>
  <c r="N273" i="1" s="1"/>
  <c r="K274" i="1"/>
  <c r="P339" i="1"/>
  <c r="D339" i="1"/>
  <c r="E339" i="1" s="1"/>
  <c r="F339" i="1" s="1"/>
  <c r="G340" i="1" s="1"/>
  <c r="A340" i="1"/>
  <c r="T339" i="1"/>
  <c r="U339" i="1"/>
  <c r="R338" i="1"/>
  <c r="S338" i="1" s="1"/>
  <c r="O272" i="1"/>
  <c r="Q272" i="1" s="1"/>
  <c r="B272" i="1" s="1"/>
  <c r="H274" i="1"/>
  <c r="I273" i="1"/>
  <c r="C327" i="1" l="1"/>
  <c r="O273" i="1"/>
  <c r="Q273" i="1" s="1"/>
  <c r="B273" i="1" s="1"/>
  <c r="P340" i="1"/>
  <c r="D340" i="1"/>
  <c r="E340" i="1" s="1"/>
  <c r="F340" i="1" s="1"/>
  <c r="G341" i="1" s="1"/>
  <c r="A341" i="1"/>
  <c r="R339" i="1"/>
  <c r="S339" i="1" s="1"/>
  <c r="U340" i="1"/>
  <c r="T340" i="1"/>
  <c r="L274" i="1"/>
  <c r="M274" i="1" s="1"/>
  <c r="N274" i="1" s="1"/>
  <c r="K275" i="1"/>
  <c r="H275" i="1"/>
  <c r="I274" i="1"/>
  <c r="L275" i="1" l="1"/>
  <c r="M275" i="1" s="1"/>
  <c r="N275" i="1" s="1"/>
  <c r="K276" i="1"/>
  <c r="C328" i="1"/>
  <c r="O274" i="1"/>
  <c r="Q274" i="1" s="1"/>
  <c r="B274" i="1" s="1"/>
  <c r="D341" i="1"/>
  <c r="E341" i="1" s="1"/>
  <c r="F341" i="1" s="1"/>
  <c r="G342" i="1" s="1"/>
  <c r="P341" i="1"/>
  <c r="A342" i="1"/>
  <c r="U341" i="1"/>
  <c r="R340" i="1"/>
  <c r="S340" i="1" s="1"/>
  <c r="T341" i="1"/>
  <c r="H276" i="1"/>
  <c r="I275" i="1"/>
  <c r="L276" i="1" l="1"/>
  <c r="M276" i="1" s="1"/>
  <c r="N276" i="1" s="1"/>
  <c r="K277" i="1"/>
  <c r="C329" i="1"/>
  <c r="O275" i="1"/>
  <c r="Q275" i="1" s="1"/>
  <c r="B275" i="1" s="1"/>
  <c r="U342" i="1"/>
  <c r="T342" i="1"/>
  <c r="R341" i="1"/>
  <c r="S341" i="1" s="1"/>
  <c r="A343" i="1"/>
  <c r="P342" i="1"/>
  <c r="D342" i="1"/>
  <c r="E342" i="1" s="1"/>
  <c r="F342" i="1" s="1"/>
  <c r="G343" i="1" s="1"/>
  <c r="H277" i="1"/>
  <c r="I276" i="1"/>
  <c r="O276" i="1" l="1"/>
  <c r="Q276" i="1" s="1"/>
  <c r="B276" i="1" s="1"/>
  <c r="L277" i="1"/>
  <c r="M277" i="1" s="1"/>
  <c r="N277" i="1" s="1"/>
  <c r="K278" i="1"/>
  <c r="C330" i="1"/>
  <c r="R342" i="1"/>
  <c r="S342" i="1" s="1"/>
  <c r="U343" i="1"/>
  <c r="T343" i="1"/>
  <c r="P343" i="1"/>
  <c r="A344" i="1"/>
  <c r="D343" i="1"/>
  <c r="E343" i="1" s="1"/>
  <c r="F343" i="1" s="1"/>
  <c r="G344" i="1" s="1"/>
  <c r="H278" i="1"/>
  <c r="I277" i="1"/>
  <c r="O277" i="1" l="1"/>
  <c r="Q277" i="1" s="1"/>
  <c r="B277" i="1" s="1"/>
  <c r="L278" i="1"/>
  <c r="M278" i="1" s="1"/>
  <c r="N278" i="1" s="1"/>
  <c r="K279" i="1"/>
  <c r="C331" i="1"/>
  <c r="T344" i="1"/>
  <c r="R343" i="1"/>
  <c r="S343" i="1" s="1"/>
  <c r="U344" i="1"/>
  <c r="P344" i="1"/>
  <c r="D344" i="1"/>
  <c r="E344" i="1" s="1"/>
  <c r="F344" i="1" s="1"/>
  <c r="G345" i="1" s="1"/>
  <c r="A345" i="1"/>
  <c r="H279" i="1"/>
  <c r="I278" i="1"/>
  <c r="O278" i="1" l="1"/>
  <c r="Q278" i="1" s="1"/>
  <c r="B278" i="1" s="1"/>
  <c r="L279" i="1"/>
  <c r="M279" i="1" s="1"/>
  <c r="N279" i="1" s="1"/>
  <c r="K280" i="1"/>
  <c r="C332" i="1"/>
  <c r="U345" i="1"/>
  <c r="T345" i="1"/>
  <c r="R344" i="1"/>
  <c r="S344" i="1" s="1"/>
  <c r="A346" i="1"/>
  <c r="P345" i="1"/>
  <c r="D345" i="1"/>
  <c r="E345" i="1" s="1"/>
  <c r="F345" i="1" s="1"/>
  <c r="G346" i="1" s="1"/>
  <c r="H280" i="1"/>
  <c r="I279" i="1"/>
  <c r="L280" i="1" l="1"/>
  <c r="M280" i="1" s="1"/>
  <c r="N280" i="1" s="1"/>
  <c r="K281" i="1"/>
  <c r="O279" i="1"/>
  <c r="Q279" i="1" s="1"/>
  <c r="B279" i="1" s="1"/>
  <c r="C333" i="1"/>
  <c r="U346" i="1"/>
  <c r="T346" i="1"/>
  <c r="R345" i="1"/>
  <c r="S345" i="1" s="1"/>
  <c r="D346" i="1"/>
  <c r="E346" i="1" s="1"/>
  <c r="F346" i="1" s="1"/>
  <c r="G347" i="1" s="1"/>
  <c r="A347" i="1"/>
  <c r="P346" i="1"/>
  <c r="I280" i="1"/>
  <c r="H281" i="1"/>
  <c r="O280" i="1" l="1"/>
  <c r="Q280" i="1" s="1"/>
  <c r="B280" i="1" s="1"/>
  <c r="L281" i="1"/>
  <c r="M281" i="1" s="1"/>
  <c r="N281" i="1" s="1"/>
  <c r="K282" i="1"/>
  <c r="C334" i="1"/>
  <c r="D347" i="1"/>
  <c r="E347" i="1" s="1"/>
  <c r="F347" i="1" s="1"/>
  <c r="G348" i="1" s="1"/>
  <c r="A348" i="1"/>
  <c r="P347" i="1"/>
  <c r="H282" i="1"/>
  <c r="I281" i="1"/>
  <c r="T347" i="1"/>
  <c r="R346" i="1"/>
  <c r="S346" i="1" s="1"/>
  <c r="U347" i="1"/>
  <c r="L282" i="1" l="1"/>
  <c r="M282" i="1" s="1"/>
  <c r="N282" i="1" s="1"/>
  <c r="K283" i="1"/>
  <c r="O281" i="1"/>
  <c r="Q281" i="1" s="1"/>
  <c r="B281" i="1" s="1"/>
  <c r="C335" i="1"/>
  <c r="H283" i="1"/>
  <c r="I282" i="1"/>
  <c r="T348" i="1"/>
  <c r="R347" i="1"/>
  <c r="S347" i="1" s="1"/>
  <c r="U348" i="1"/>
  <c r="A349" i="1"/>
  <c r="P348" i="1"/>
  <c r="D348" i="1"/>
  <c r="E348" i="1" s="1"/>
  <c r="F348" i="1" s="1"/>
  <c r="G349" i="1" s="1"/>
  <c r="O282" i="1" l="1"/>
  <c r="Q282" i="1" s="1"/>
  <c r="B282" i="1" s="1"/>
  <c r="L283" i="1"/>
  <c r="M283" i="1" s="1"/>
  <c r="N283" i="1" s="1"/>
  <c r="K284" i="1"/>
  <c r="C336" i="1"/>
  <c r="U349" i="1"/>
  <c r="R348" i="1"/>
  <c r="S348" i="1" s="1"/>
  <c r="T349" i="1"/>
  <c r="P349" i="1"/>
  <c r="D349" i="1"/>
  <c r="E349" i="1" s="1"/>
  <c r="F349" i="1" s="1"/>
  <c r="G350" i="1" s="1"/>
  <c r="A350" i="1"/>
  <c r="H284" i="1"/>
  <c r="I283" i="1"/>
  <c r="O283" i="1" l="1"/>
  <c r="Q283" i="1" s="1"/>
  <c r="B283" i="1" s="1"/>
  <c r="L284" i="1"/>
  <c r="M284" i="1" s="1"/>
  <c r="N284" i="1" s="1"/>
  <c r="K285" i="1"/>
  <c r="C337" i="1"/>
  <c r="U350" i="1"/>
  <c r="R349" i="1"/>
  <c r="S349" i="1" s="1"/>
  <c r="T350" i="1"/>
  <c r="H285" i="1"/>
  <c r="I284" i="1"/>
  <c r="P350" i="1"/>
  <c r="A351" i="1"/>
  <c r="D350" i="1"/>
  <c r="E350" i="1" s="1"/>
  <c r="F350" i="1" s="1"/>
  <c r="G351" i="1" s="1"/>
  <c r="L285" i="1" l="1"/>
  <c r="M285" i="1" s="1"/>
  <c r="N285" i="1" s="1"/>
  <c r="K286" i="1"/>
  <c r="O284" i="1"/>
  <c r="Q284" i="1" s="1"/>
  <c r="B284" i="1" s="1"/>
  <c r="C338" i="1"/>
  <c r="U351" i="1"/>
  <c r="R350" i="1"/>
  <c r="S350" i="1" s="1"/>
  <c r="T351" i="1"/>
  <c r="H286" i="1"/>
  <c r="I285" i="1"/>
  <c r="P351" i="1"/>
  <c r="A352" i="1"/>
  <c r="D351" i="1"/>
  <c r="E351" i="1" s="1"/>
  <c r="F351" i="1" s="1"/>
  <c r="G352" i="1" s="1"/>
  <c r="O285" i="1" l="1"/>
  <c r="Q285" i="1" s="1"/>
  <c r="B285" i="1" s="1"/>
  <c r="L286" i="1"/>
  <c r="M286" i="1" s="1"/>
  <c r="N286" i="1" s="1"/>
  <c r="K287" i="1"/>
  <c r="C339" i="1"/>
  <c r="R351" i="1"/>
  <c r="S351" i="1" s="1"/>
  <c r="T352" i="1"/>
  <c r="U352" i="1"/>
  <c r="H287" i="1"/>
  <c r="I286" i="1"/>
  <c r="D352" i="1"/>
  <c r="E352" i="1" s="1"/>
  <c r="F352" i="1" s="1"/>
  <c r="G353" i="1" s="1"/>
  <c r="A353" i="1"/>
  <c r="P352" i="1"/>
  <c r="L287" i="1" l="1"/>
  <c r="M287" i="1" s="1"/>
  <c r="N287" i="1" s="1"/>
  <c r="K288" i="1"/>
  <c r="O286" i="1"/>
  <c r="Q286" i="1" s="1"/>
  <c r="B286" i="1" s="1"/>
  <c r="C340" i="1"/>
  <c r="H288" i="1"/>
  <c r="I287" i="1"/>
  <c r="T353" i="1"/>
  <c r="U353" i="1"/>
  <c r="R352" i="1"/>
  <c r="S352" i="1" s="1"/>
  <c r="D353" i="1"/>
  <c r="E353" i="1" s="1"/>
  <c r="F353" i="1" s="1"/>
  <c r="G354" i="1" s="1"/>
  <c r="P353" i="1"/>
  <c r="A354" i="1"/>
  <c r="O287" i="1" l="1"/>
  <c r="Q287" i="1" s="1"/>
  <c r="B287" i="1" s="1"/>
  <c r="L288" i="1"/>
  <c r="M288" i="1" s="1"/>
  <c r="N288" i="1" s="1"/>
  <c r="K289" i="1"/>
  <c r="C341" i="1"/>
  <c r="D354" i="1"/>
  <c r="E354" i="1" s="1"/>
  <c r="F354" i="1" s="1"/>
  <c r="G355" i="1" s="1"/>
  <c r="A355" i="1"/>
  <c r="P354" i="1"/>
  <c r="H289" i="1"/>
  <c r="I288" i="1"/>
  <c r="T354" i="1"/>
  <c r="R353" i="1"/>
  <c r="S353" i="1" s="1"/>
  <c r="U354" i="1"/>
  <c r="O288" i="1" l="1"/>
  <c r="Q288" i="1" s="1"/>
  <c r="B288" i="1" s="1"/>
  <c r="L289" i="1"/>
  <c r="M289" i="1" s="1"/>
  <c r="N289" i="1" s="1"/>
  <c r="K290" i="1"/>
  <c r="C342" i="1"/>
  <c r="H290" i="1"/>
  <c r="I289" i="1"/>
  <c r="T355" i="1"/>
  <c r="U355" i="1"/>
  <c r="R354" i="1"/>
  <c r="S354" i="1" s="1"/>
  <c r="D355" i="1"/>
  <c r="E355" i="1" s="1"/>
  <c r="F355" i="1" s="1"/>
  <c r="G356" i="1" s="1"/>
  <c r="A356" i="1"/>
  <c r="P355" i="1"/>
  <c r="O289" i="1" l="1"/>
  <c r="Q289" i="1" s="1"/>
  <c r="B289" i="1" s="1"/>
  <c r="L290" i="1"/>
  <c r="M290" i="1" s="1"/>
  <c r="N290" i="1" s="1"/>
  <c r="K291" i="1"/>
  <c r="C343" i="1"/>
  <c r="T356" i="1"/>
  <c r="R355" i="1"/>
  <c r="S355" i="1" s="1"/>
  <c r="U356" i="1"/>
  <c r="P356" i="1"/>
  <c r="D356" i="1"/>
  <c r="E356" i="1" s="1"/>
  <c r="F356" i="1" s="1"/>
  <c r="G357" i="1" s="1"/>
  <c r="A357" i="1"/>
  <c r="H291" i="1"/>
  <c r="I290" i="1"/>
  <c r="O290" i="1" l="1"/>
  <c r="Q290" i="1" s="1"/>
  <c r="B290" i="1" s="1"/>
  <c r="L291" i="1"/>
  <c r="M291" i="1" s="1"/>
  <c r="N291" i="1" s="1"/>
  <c r="K292" i="1"/>
  <c r="C344" i="1"/>
  <c r="U357" i="1"/>
  <c r="R356" i="1"/>
  <c r="S356" i="1" s="1"/>
  <c r="T357" i="1"/>
  <c r="H292" i="1"/>
  <c r="I291" i="1"/>
  <c r="P357" i="1"/>
  <c r="D357" i="1"/>
  <c r="E357" i="1" s="1"/>
  <c r="F357" i="1" s="1"/>
  <c r="G358" i="1" s="1"/>
  <c r="A358" i="1"/>
  <c r="L292" i="1" l="1"/>
  <c r="M292" i="1" s="1"/>
  <c r="N292" i="1" s="1"/>
  <c r="K293" i="1"/>
  <c r="O291" i="1"/>
  <c r="Q291" i="1" s="1"/>
  <c r="B291" i="1" s="1"/>
  <c r="C345" i="1"/>
  <c r="R357" i="1"/>
  <c r="S357" i="1" s="1"/>
  <c r="U358" i="1"/>
  <c r="T358" i="1"/>
  <c r="H293" i="1"/>
  <c r="I292" i="1"/>
  <c r="A359" i="1"/>
  <c r="D358" i="1"/>
  <c r="E358" i="1" s="1"/>
  <c r="F358" i="1" s="1"/>
  <c r="G359" i="1" s="1"/>
  <c r="P358" i="1"/>
  <c r="O292" i="1" l="1"/>
  <c r="Q292" i="1" s="1"/>
  <c r="B292" i="1" s="1"/>
  <c r="L293" i="1"/>
  <c r="M293" i="1" s="1"/>
  <c r="N293" i="1" s="1"/>
  <c r="K294" i="1"/>
  <c r="C346" i="1"/>
  <c r="A360" i="1"/>
  <c r="D359" i="1"/>
  <c r="E359" i="1" s="1"/>
  <c r="F359" i="1" s="1"/>
  <c r="G360" i="1" s="1"/>
  <c r="P359" i="1"/>
  <c r="H294" i="1"/>
  <c r="I293" i="1"/>
  <c r="T359" i="1"/>
  <c r="U359" i="1"/>
  <c r="R358" i="1"/>
  <c r="S358" i="1" s="1"/>
  <c r="L294" i="1" l="1"/>
  <c r="M294" i="1" s="1"/>
  <c r="N294" i="1" s="1"/>
  <c r="K295" i="1"/>
  <c r="O293" i="1"/>
  <c r="Q293" i="1" s="1"/>
  <c r="B293" i="1" s="1"/>
  <c r="C347" i="1"/>
  <c r="H295" i="1"/>
  <c r="I294" i="1"/>
  <c r="R359" i="1"/>
  <c r="S359" i="1" s="1"/>
  <c r="U360" i="1"/>
  <c r="T360" i="1"/>
  <c r="A361" i="1"/>
  <c r="P360" i="1"/>
  <c r="D360" i="1"/>
  <c r="E360" i="1" s="1"/>
  <c r="F360" i="1" s="1"/>
  <c r="G361" i="1" s="1"/>
  <c r="O294" i="1" l="1"/>
  <c r="Q294" i="1" s="1"/>
  <c r="B294" i="1" s="1"/>
  <c r="L295" i="1"/>
  <c r="M295" i="1" s="1"/>
  <c r="N295" i="1" s="1"/>
  <c r="K296" i="1"/>
  <c r="C348" i="1"/>
  <c r="D361" i="1"/>
  <c r="E361" i="1" s="1"/>
  <c r="F361" i="1" s="1"/>
  <c r="G362" i="1" s="1"/>
  <c r="P361" i="1"/>
  <c r="A362" i="1"/>
  <c r="T361" i="1"/>
  <c r="R360" i="1"/>
  <c r="S360" i="1" s="1"/>
  <c r="U361" i="1"/>
  <c r="H296" i="1"/>
  <c r="I295" i="1"/>
  <c r="O295" i="1" l="1"/>
  <c r="Q295" i="1" s="1"/>
  <c r="B295" i="1" s="1"/>
  <c r="L296" i="1"/>
  <c r="M296" i="1" s="1"/>
  <c r="N296" i="1" s="1"/>
  <c r="K297" i="1"/>
  <c r="C349" i="1"/>
  <c r="D362" i="1"/>
  <c r="E362" i="1" s="1"/>
  <c r="F362" i="1" s="1"/>
  <c r="G363" i="1" s="1"/>
  <c r="A363" i="1"/>
  <c r="P362" i="1"/>
  <c r="H297" i="1"/>
  <c r="I296" i="1"/>
  <c r="U362" i="1"/>
  <c r="T362" i="1"/>
  <c r="R361" i="1"/>
  <c r="S361" i="1" s="1"/>
  <c r="L297" i="1" l="1"/>
  <c r="M297" i="1" s="1"/>
  <c r="N297" i="1" s="1"/>
  <c r="K298" i="1"/>
  <c r="O296" i="1"/>
  <c r="Q296" i="1" s="1"/>
  <c r="B296" i="1" s="1"/>
  <c r="C350" i="1"/>
  <c r="H298" i="1"/>
  <c r="I297" i="1"/>
  <c r="T363" i="1"/>
  <c r="U363" i="1"/>
  <c r="R362" i="1"/>
  <c r="S362" i="1" s="1"/>
  <c r="P363" i="1"/>
  <c r="A364" i="1"/>
  <c r="D363" i="1"/>
  <c r="E363" i="1" s="1"/>
  <c r="F363" i="1" s="1"/>
  <c r="G364" i="1" s="1"/>
  <c r="O297" i="1" l="1"/>
  <c r="Q297" i="1" s="1"/>
  <c r="B297" i="1" s="1"/>
  <c r="L298" i="1"/>
  <c r="M298" i="1" s="1"/>
  <c r="N298" i="1" s="1"/>
  <c r="K299" i="1"/>
  <c r="C351" i="1"/>
  <c r="D364" i="1"/>
  <c r="E364" i="1" s="1"/>
  <c r="F364" i="1" s="1"/>
  <c r="G365" i="1" s="1"/>
  <c r="P364" i="1"/>
  <c r="A365" i="1"/>
  <c r="T364" i="1"/>
  <c r="U364" i="1"/>
  <c r="R363" i="1"/>
  <c r="S363" i="1" s="1"/>
  <c r="H299" i="1"/>
  <c r="I298" i="1"/>
  <c r="O298" i="1" l="1"/>
  <c r="Q298" i="1" s="1"/>
  <c r="B298" i="1" s="1"/>
  <c r="L299" i="1"/>
  <c r="M299" i="1" s="1"/>
  <c r="N299" i="1" s="1"/>
  <c r="K300" i="1"/>
  <c r="C352" i="1"/>
  <c r="H300" i="1"/>
  <c r="I299" i="1"/>
  <c r="P365" i="1"/>
  <c r="A366" i="1"/>
  <c r="D365" i="1"/>
  <c r="E365" i="1" s="1"/>
  <c r="F365" i="1" s="1"/>
  <c r="G366" i="1" s="1"/>
  <c r="R364" i="1"/>
  <c r="U365" i="1"/>
  <c r="T365" i="1"/>
  <c r="O299" i="1" l="1"/>
  <c r="Q299" i="1" s="1"/>
  <c r="B299" i="1" s="1"/>
  <c r="L300" i="1"/>
  <c r="M300" i="1" s="1"/>
  <c r="N300" i="1" s="1"/>
  <c r="K301" i="1"/>
  <c r="C353" i="1"/>
  <c r="P366" i="1"/>
  <c r="A367" i="1"/>
  <c r="D366" i="1"/>
  <c r="E366" i="1" s="1"/>
  <c r="F366" i="1" s="1"/>
  <c r="G367" i="1" s="1"/>
  <c r="R365" i="1"/>
  <c r="S365" i="1" s="1"/>
  <c r="U366" i="1"/>
  <c r="T366" i="1"/>
  <c r="H301" i="1"/>
  <c r="I300" i="1"/>
  <c r="O300" i="1" l="1"/>
  <c r="Q300" i="1" s="1"/>
  <c r="B300" i="1" s="1"/>
  <c r="L301" i="1"/>
  <c r="M301" i="1" s="1"/>
  <c r="N301" i="1" s="1"/>
  <c r="K302" i="1"/>
  <c r="C354" i="1"/>
  <c r="A368" i="1"/>
  <c r="D367" i="1"/>
  <c r="E367" i="1" s="1"/>
  <c r="F367" i="1" s="1"/>
  <c r="G368" i="1" s="1"/>
  <c r="P367" i="1"/>
  <c r="U367" i="1"/>
  <c r="R366" i="1"/>
  <c r="S366" i="1" s="1"/>
  <c r="T367" i="1"/>
  <c r="H302" i="1"/>
  <c r="I301" i="1"/>
  <c r="L302" i="1" l="1"/>
  <c r="M302" i="1" s="1"/>
  <c r="N302" i="1" s="1"/>
  <c r="K303" i="1"/>
  <c r="O301" i="1"/>
  <c r="Q301" i="1" s="1"/>
  <c r="B301" i="1" s="1"/>
  <c r="C355" i="1"/>
  <c r="U368" i="1"/>
  <c r="T368" i="1"/>
  <c r="R367" i="1"/>
  <c r="S367" i="1" s="1"/>
  <c r="A369" i="1"/>
  <c r="A370" i="1" s="1"/>
  <c r="P368" i="1"/>
  <c r="D368" i="1"/>
  <c r="E368" i="1" s="1"/>
  <c r="F368" i="1" s="1"/>
  <c r="G369" i="1" s="1"/>
  <c r="H303" i="1"/>
  <c r="I302" i="1"/>
  <c r="A371" i="1" l="1"/>
  <c r="P370" i="1"/>
  <c r="D370" i="1"/>
  <c r="E370" i="1" s="1"/>
  <c r="F370" i="1" s="1"/>
  <c r="O302" i="1"/>
  <c r="Q302" i="1" s="1"/>
  <c r="B302" i="1" s="1"/>
  <c r="L303" i="1"/>
  <c r="M303" i="1" s="1"/>
  <c r="N303" i="1" s="1"/>
  <c r="K304" i="1"/>
  <c r="C356" i="1"/>
  <c r="R368" i="1"/>
  <c r="S368" i="1" s="1"/>
  <c r="U369" i="1"/>
  <c r="T369" i="1"/>
  <c r="D369" i="1"/>
  <c r="E369" i="1" s="1"/>
  <c r="F369" i="1" s="1"/>
  <c r="P369" i="1"/>
  <c r="I303" i="1"/>
  <c r="H304" i="1"/>
  <c r="R369" i="1" l="1"/>
  <c r="S369" i="1" s="1"/>
  <c r="T370" i="1"/>
  <c r="T371" i="1" s="1"/>
  <c r="U370" i="1"/>
  <c r="U371" i="1" s="1"/>
  <c r="R370" i="1"/>
  <c r="S370" i="1" s="1"/>
  <c r="A372" i="1"/>
  <c r="D371" i="1"/>
  <c r="E371" i="1" s="1"/>
  <c r="F371" i="1" s="1"/>
  <c r="G372" i="1" s="1"/>
  <c r="P371" i="1"/>
  <c r="G371" i="1"/>
  <c r="G370" i="1"/>
  <c r="O303" i="1"/>
  <c r="Q303" i="1" s="1"/>
  <c r="B303" i="1" s="1"/>
  <c r="L304" i="1"/>
  <c r="M304" i="1" s="1"/>
  <c r="N304" i="1" s="1"/>
  <c r="K305" i="1"/>
  <c r="C357" i="1"/>
  <c r="H305" i="1"/>
  <c r="I304" i="1"/>
  <c r="T372" i="1" l="1"/>
  <c r="R371" i="1"/>
  <c r="S371" i="1" s="1"/>
  <c r="U372" i="1"/>
  <c r="D372" i="1"/>
  <c r="E372" i="1" s="1"/>
  <c r="F372" i="1" s="1"/>
  <c r="P372" i="1"/>
  <c r="A373" i="1"/>
  <c r="O304" i="1"/>
  <c r="Q304" i="1" s="1"/>
  <c r="B304" i="1" s="1"/>
  <c r="L305" i="1"/>
  <c r="M305" i="1" s="1"/>
  <c r="N305" i="1" s="1"/>
  <c r="K306" i="1"/>
  <c r="C358" i="1"/>
  <c r="H306" i="1"/>
  <c r="I305" i="1"/>
  <c r="U373" i="1" l="1"/>
  <c r="R372" i="1"/>
  <c r="S372" i="1" s="1"/>
  <c r="T373" i="1"/>
  <c r="G373" i="1"/>
  <c r="A374" i="1"/>
  <c r="D373" i="1"/>
  <c r="E373" i="1" s="1"/>
  <c r="F373" i="1" s="1"/>
  <c r="P373" i="1"/>
  <c r="O305" i="1"/>
  <c r="Q305" i="1" s="1"/>
  <c r="B305" i="1" s="1"/>
  <c r="L306" i="1"/>
  <c r="M306" i="1" s="1"/>
  <c r="N306" i="1" s="1"/>
  <c r="K307" i="1"/>
  <c r="C359" i="1"/>
  <c r="H307" i="1"/>
  <c r="I306" i="1"/>
  <c r="G374" i="1" l="1"/>
  <c r="T374" i="1"/>
  <c r="U374" i="1"/>
  <c r="R373" i="1"/>
  <c r="S373" i="1" s="1"/>
  <c r="P374" i="1"/>
  <c r="A375" i="1"/>
  <c r="D374" i="1"/>
  <c r="E374" i="1" s="1"/>
  <c r="F374" i="1" s="1"/>
  <c r="O306" i="1"/>
  <c r="Q306" i="1" s="1"/>
  <c r="B306" i="1" s="1"/>
  <c r="L307" i="1"/>
  <c r="M307" i="1" s="1"/>
  <c r="N307" i="1" s="1"/>
  <c r="K308" i="1"/>
  <c r="C360" i="1"/>
  <c r="H308" i="1"/>
  <c r="I307" i="1"/>
  <c r="U375" i="1" l="1"/>
  <c r="R374" i="1"/>
  <c r="S374" i="1" s="1"/>
  <c r="T375" i="1"/>
  <c r="G375" i="1"/>
  <c r="D375" i="1"/>
  <c r="E375" i="1" s="1"/>
  <c r="F375" i="1" s="1"/>
  <c r="A376" i="1"/>
  <c r="P375" i="1"/>
  <c r="O307" i="1"/>
  <c r="Q307" i="1" s="1"/>
  <c r="B307" i="1" s="1"/>
  <c r="L308" i="1"/>
  <c r="M308" i="1" s="1"/>
  <c r="N308" i="1" s="1"/>
  <c r="K309" i="1"/>
  <c r="C361" i="1"/>
  <c r="H309" i="1"/>
  <c r="I308" i="1"/>
  <c r="D376" i="1" l="1"/>
  <c r="E376" i="1" s="1"/>
  <c r="F376" i="1" s="1"/>
  <c r="P376" i="1"/>
  <c r="A377" i="1"/>
  <c r="G376" i="1"/>
  <c r="U376" i="1"/>
  <c r="T376" i="1"/>
  <c r="R375" i="1"/>
  <c r="S375" i="1" s="1"/>
  <c r="O308" i="1"/>
  <c r="Q308" i="1" s="1"/>
  <c r="B308" i="1" s="1"/>
  <c r="L309" i="1"/>
  <c r="M309" i="1" s="1"/>
  <c r="N309" i="1" s="1"/>
  <c r="K310" i="1"/>
  <c r="C362" i="1"/>
  <c r="H310" i="1"/>
  <c r="I309" i="1"/>
  <c r="A378" i="1" l="1"/>
  <c r="P377" i="1"/>
  <c r="D377" i="1"/>
  <c r="E377" i="1" s="1"/>
  <c r="F377" i="1" s="1"/>
  <c r="G377" i="1"/>
  <c r="U377" i="1"/>
  <c r="T377" i="1"/>
  <c r="R376" i="1"/>
  <c r="S376" i="1" s="1"/>
  <c r="O309" i="1"/>
  <c r="Q309" i="1" s="1"/>
  <c r="B309" i="1" s="1"/>
  <c r="L310" i="1"/>
  <c r="M310" i="1" s="1"/>
  <c r="N310" i="1" s="1"/>
  <c r="K311" i="1"/>
  <c r="C363" i="1"/>
  <c r="H311" i="1"/>
  <c r="I310" i="1"/>
  <c r="D378" i="1" l="1"/>
  <c r="E378" i="1" s="1"/>
  <c r="F378" i="1" s="1"/>
  <c r="G379" i="1" s="1"/>
  <c r="A379" i="1"/>
  <c r="P378" i="1"/>
  <c r="R377" i="1"/>
  <c r="S377" i="1" s="1"/>
  <c r="T378" i="1"/>
  <c r="U378" i="1"/>
  <c r="G378" i="1"/>
  <c r="O310" i="1"/>
  <c r="Q310" i="1" s="1"/>
  <c r="B310" i="1" s="1"/>
  <c r="L311" i="1"/>
  <c r="M311" i="1" s="1"/>
  <c r="N311" i="1" s="1"/>
  <c r="K312" i="1"/>
  <c r="C364" i="1"/>
  <c r="H312" i="1"/>
  <c r="I311" i="1"/>
  <c r="R378" i="1" l="1"/>
  <c r="S378" i="1" s="1"/>
  <c r="T379" i="1"/>
  <c r="U379" i="1"/>
  <c r="A380" i="1"/>
  <c r="D379" i="1"/>
  <c r="E379" i="1" s="1"/>
  <c r="F379" i="1" s="1"/>
  <c r="G380" i="1" s="1"/>
  <c r="P379" i="1"/>
  <c r="O311" i="1"/>
  <c r="Q311" i="1" s="1"/>
  <c r="B311" i="1" s="1"/>
  <c r="L312" i="1"/>
  <c r="M312" i="1" s="1"/>
  <c r="N312" i="1" s="1"/>
  <c r="K313" i="1"/>
  <c r="S364" i="1"/>
  <c r="C365" i="1" s="1"/>
  <c r="H313" i="1"/>
  <c r="I312" i="1"/>
  <c r="P380" i="1" l="1"/>
  <c r="A381" i="1"/>
  <c r="D380" i="1"/>
  <c r="E380" i="1" s="1"/>
  <c r="F380" i="1" s="1"/>
  <c r="G381" i="1" s="1"/>
  <c r="T380" i="1"/>
  <c r="R379" i="1"/>
  <c r="S379" i="1" s="1"/>
  <c r="U380" i="1"/>
  <c r="O312" i="1"/>
  <c r="Q312" i="1" s="1"/>
  <c r="B312" i="1" s="1"/>
  <c r="L313" i="1"/>
  <c r="M313" i="1" s="1"/>
  <c r="N313" i="1" s="1"/>
  <c r="K314" i="1"/>
  <c r="C366" i="1"/>
  <c r="H314" i="1"/>
  <c r="I313" i="1"/>
  <c r="P381" i="1" l="1"/>
  <c r="D381" i="1"/>
  <c r="E381" i="1" s="1"/>
  <c r="F381" i="1" s="1"/>
  <c r="G382" i="1" s="1"/>
  <c r="A382" i="1"/>
  <c r="T381" i="1"/>
  <c r="R380" i="1"/>
  <c r="S380" i="1" s="1"/>
  <c r="U381" i="1"/>
  <c r="O313" i="1"/>
  <c r="Q313" i="1" s="1"/>
  <c r="B313" i="1" s="1"/>
  <c r="L314" i="1"/>
  <c r="M314" i="1" s="1"/>
  <c r="N314" i="1" s="1"/>
  <c r="K315" i="1"/>
  <c r="C367" i="1"/>
  <c r="H315" i="1"/>
  <c r="I314" i="1"/>
  <c r="P382" i="1" l="1"/>
  <c r="D382" i="1"/>
  <c r="E382" i="1" s="1"/>
  <c r="F382" i="1" s="1"/>
  <c r="G383" i="1" s="1"/>
  <c r="A383" i="1"/>
  <c r="R381" i="1"/>
  <c r="S381" i="1" s="1"/>
  <c r="T382" i="1"/>
  <c r="U382" i="1"/>
  <c r="O314" i="1"/>
  <c r="Q314" i="1" s="1"/>
  <c r="B314" i="1" s="1"/>
  <c r="L315" i="1"/>
  <c r="M315" i="1" s="1"/>
  <c r="N315" i="1" s="1"/>
  <c r="K316" i="1"/>
  <c r="C368" i="1"/>
  <c r="H316" i="1"/>
  <c r="I315" i="1"/>
  <c r="A384" i="1" l="1"/>
  <c r="D383" i="1"/>
  <c r="E383" i="1" s="1"/>
  <c r="F383" i="1" s="1"/>
  <c r="G384" i="1" s="1"/>
  <c r="P383" i="1"/>
  <c r="T383" i="1"/>
  <c r="U383" i="1"/>
  <c r="R382" i="1"/>
  <c r="S382" i="1" s="1"/>
  <c r="O315" i="1"/>
  <c r="Q315" i="1" s="1"/>
  <c r="B315" i="1" s="1"/>
  <c r="L316" i="1"/>
  <c r="M316" i="1" s="1"/>
  <c r="N316" i="1" s="1"/>
  <c r="K317" i="1"/>
  <c r="C369" i="1"/>
  <c r="H317" i="1"/>
  <c r="I316" i="1"/>
  <c r="C370" i="1" l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A385" i="1"/>
  <c r="P384" i="1"/>
  <c r="D384" i="1"/>
  <c r="E384" i="1" s="1"/>
  <c r="F384" i="1" s="1"/>
  <c r="G385" i="1" s="1"/>
  <c r="R383" i="1"/>
  <c r="S383" i="1" s="1"/>
  <c r="T384" i="1"/>
  <c r="U384" i="1"/>
  <c r="O316" i="1"/>
  <c r="Q316" i="1" s="1"/>
  <c r="B316" i="1" s="1"/>
  <c r="L317" i="1"/>
  <c r="M317" i="1" s="1"/>
  <c r="N317" i="1" s="1"/>
  <c r="K318" i="1"/>
  <c r="H318" i="1"/>
  <c r="I317" i="1"/>
  <c r="C381" i="1" l="1"/>
  <c r="C382" i="1" s="1"/>
  <c r="P385" i="1"/>
  <c r="A386" i="1"/>
  <c r="D385" i="1"/>
  <c r="E385" i="1" s="1"/>
  <c r="F385" i="1" s="1"/>
  <c r="G386" i="1" s="1"/>
  <c r="U385" i="1"/>
  <c r="R384" i="1"/>
  <c r="S384" i="1" s="1"/>
  <c r="T385" i="1"/>
  <c r="O317" i="1"/>
  <c r="Q317" i="1" s="1"/>
  <c r="B317" i="1" s="1"/>
  <c r="L318" i="1"/>
  <c r="M318" i="1" s="1"/>
  <c r="N318" i="1" s="1"/>
  <c r="K319" i="1"/>
  <c r="H319" i="1"/>
  <c r="I318" i="1"/>
  <c r="C383" i="1" l="1"/>
  <c r="D386" i="1"/>
  <c r="E386" i="1" s="1"/>
  <c r="F386" i="1" s="1"/>
  <c r="G387" i="1" s="1"/>
  <c r="A387" i="1"/>
  <c r="P386" i="1"/>
  <c r="U386" i="1"/>
  <c r="T386" i="1"/>
  <c r="R385" i="1"/>
  <c r="S385" i="1" s="1"/>
  <c r="O318" i="1"/>
  <c r="Q318" i="1" s="1"/>
  <c r="B318" i="1" s="1"/>
  <c r="L319" i="1"/>
  <c r="M319" i="1" s="1"/>
  <c r="N319" i="1" s="1"/>
  <c r="K320" i="1"/>
  <c r="H320" i="1"/>
  <c r="I319" i="1"/>
  <c r="U387" i="1" l="1"/>
  <c r="R386" i="1"/>
  <c r="S386" i="1" s="1"/>
  <c r="T387" i="1"/>
  <c r="P387" i="1"/>
  <c r="A388" i="1"/>
  <c r="D387" i="1"/>
  <c r="E387" i="1" s="1"/>
  <c r="F387" i="1" s="1"/>
  <c r="G388" i="1" s="1"/>
  <c r="C384" i="1"/>
  <c r="O319" i="1"/>
  <c r="Q319" i="1" s="1"/>
  <c r="B319" i="1" s="1"/>
  <c r="L320" i="1"/>
  <c r="M320" i="1" s="1"/>
  <c r="N320" i="1" s="1"/>
  <c r="K321" i="1"/>
  <c r="H321" i="1"/>
  <c r="I320" i="1"/>
  <c r="U388" i="1" l="1"/>
  <c r="T388" i="1"/>
  <c r="R387" i="1"/>
  <c r="S387" i="1" s="1"/>
  <c r="C385" i="1"/>
  <c r="P388" i="1"/>
  <c r="A389" i="1"/>
  <c r="D388" i="1"/>
  <c r="E388" i="1" s="1"/>
  <c r="F388" i="1" s="1"/>
  <c r="G389" i="1" s="1"/>
  <c r="O320" i="1"/>
  <c r="Q320" i="1" s="1"/>
  <c r="B320" i="1" s="1"/>
  <c r="L321" i="1"/>
  <c r="M321" i="1" s="1"/>
  <c r="N321" i="1" s="1"/>
  <c r="K322" i="1"/>
  <c r="H322" i="1"/>
  <c r="I321" i="1"/>
  <c r="D389" i="1" l="1"/>
  <c r="E389" i="1" s="1"/>
  <c r="F389" i="1" s="1"/>
  <c r="G390" i="1" s="1"/>
  <c r="P389" i="1"/>
  <c r="A390" i="1"/>
  <c r="C386" i="1"/>
  <c r="T389" i="1"/>
  <c r="U389" i="1"/>
  <c r="R388" i="1"/>
  <c r="S388" i="1" s="1"/>
  <c r="O321" i="1"/>
  <c r="Q321" i="1" s="1"/>
  <c r="B321" i="1" s="1"/>
  <c r="L322" i="1"/>
  <c r="M322" i="1" s="1"/>
  <c r="N322" i="1" s="1"/>
  <c r="K323" i="1"/>
  <c r="H323" i="1"/>
  <c r="I322" i="1"/>
  <c r="C387" i="1" l="1"/>
  <c r="P390" i="1"/>
  <c r="D390" i="1"/>
  <c r="E390" i="1" s="1"/>
  <c r="F390" i="1" s="1"/>
  <c r="G391" i="1" s="1"/>
  <c r="A391" i="1"/>
  <c r="U390" i="1"/>
  <c r="R389" i="1"/>
  <c r="S389" i="1" s="1"/>
  <c r="T390" i="1"/>
  <c r="O322" i="1"/>
  <c r="Q322" i="1" s="1"/>
  <c r="B322" i="1" s="1"/>
  <c r="L323" i="1"/>
  <c r="M323" i="1" s="1"/>
  <c r="N323" i="1" s="1"/>
  <c r="K324" i="1"/>
  <c r="H324" i="1"/>
  <c r="I323" i="1"/>
  <c r="D391" i="1" l="1"/>
  <c r="E391" i="1" s="1"/>
  <c r="F391" i="1" s="1"/>
  <c r="G392" i="1" s="1"/>
  <c r="P391" i="1"/>
  <c r="A392" i="1"/>
  <c r="U391" i="1"/>
  <c r="T391" i="1"/>
  <c r="R390" i="1"/>
  <c r="S390" i="1" s="1"/>
  <c r="C388" i="1"/>
  <c r="O323" i="1"/>
  <c r="Q323" i="1" s="1"/>
  <c r="B323" i="1" s="1"/>
  <c r="L324" i="1"/>
  <c r="M324" i="1" s="1"/>
  <c r="N324" i="1" s="1"/>
  <c r="K325" i="1"/>
  <c r="I324" i="1"/>
  <c r="H325" i="1"/>
  <c r="D392" i="1" l="1"/>
  <c r="E392" i="1" s="1"/>
  <c r="F392" i="1" s="1"/>
  <c r="G393" i="1" s="1"/>
  <c r="P392" i="1"/>
  <c r="A393" i="1"/>
  <c r="C389" i="1"/>
  <c r="T392" i="1"/>
  <c r="U392" i="1"/>
  <c r="R391" i="1"/>
  <c r="S391" i="1" s="1"/>
  <c r="O324" i="1"/>
  <c r="Q324" i="1" s="1"/>
  <c r="B324" i="1" s="1"/>
  <c r="L325" i="1"/>
  <c r="M325" i="1" s="1"/>
  <c r="N325" i="1" s="1"/>
  <c r="K326" i="1"/>
  <c r="H326" i="1"/>
  <c r="I325" i="1"/>
  <c r="P393" i="1" l="1"/>
  <c r="A394" i="1"/>
  <c r="D393" i="1"/>
  <c r="E393" i="1" s="1"/>
  <c r="F393" i="1" s="1"/>
  <c r="G394" i="1" s="1"/>
  <c r="U393" i="1"/>
  <c r="R392" i="1"/>
  <c r="S392" i="1" s="1"/>
  <c r="T393" i="1"/>
  <c r="C390" i="1"/>
  <c r="O325" i="1"/>
  <c r="Q325" i="1" s="1"/>
  <c r="B325" i="1" s="1"/>
  <c r="L326" i="1"/>
  <c r="M326" i="1" s="1"/>
  <c r="N326" i="1" s="1"/>
  <c r="K327" i="1"/>
  <c r="H327" i="1"/>
  <c r="I326" i="1"/>
  <c r="P394" i="1" l="1"/>
  <c r="A395" i="1"/>
  <c r="D394" i="1"/>
  <c r="E394" i="1" s="1"/>
  <c r="F394" i="1" s="1"/>
  <c r="G395" i="1" s="1"/>
  <c r="C391" i="1"/>
  <c r="R393" i="1"/>
  <c r="S393" i="1" s="1"/>
  <c r="T394" i="1"/>
  <c r="U394" i="1"/>
  <c r="O326" i="1"/>
  <c r="Q326" i="1" s="1"/>
  <c r="B326" i="1" s="1"/>
  <c r="L327" i="1"/>
  <c r="M327" i="1" s="1"/>
  <c r="N327" i="1" s="1"/>
  <c r="K328" i="1"/>
  <c r="H328" i="1"/>
  <c r="I327" i="1"/>
  <c r="A396" i="1" l="1"/>
  <c r="D395" i="1"/>
  <c r="E395" i="1" s="1"/>
  <c r="F395" i="1" s="1"/>
  <c r="G396" i="1" s="1"/>
  <c r="P395" i="1"/>
  <c r="T395" i="1"/>
  <c r="U395" i="1"/>
  <c r="R394" i="1"/>
  <c r="S394" i="1" s="1"/>
  <c r="C392" i="1"/>
  <c r="O327" i="1"/>
  <c r="Q327" i="1" s="1"/>
  <c r="B327" i="1" s="1"/>
  <c r="L328" i="1"/>
  <c r="M328" i="1" s="1"/>
  <c r="N328" i="1" s="1"/>
  <c r="K329" i="1"/>
  <c r="H329" i="1"/>
  <c r="I328" i="1"/>
  <c r="C393" i="1" l="1"/>
  <c r="P396" i="1"/>
  <c r="A397" i="1"/>
  <c r="D396" i="1"/>
  <c r="E396" i="1" s="1"/>
  <c r="F396" i="1" s="1"/>
  <c r="G397" i="1" s="1"/>
  <c r="T396" i="1"/>
  <c r="U396" i="1"/>
  <c r="R395" i="1"/>
  <c r="S395" i="1" s="1"/>
  <c r="O328" i="1"/>
  <c r="Q328" i="1" s="1"/>
  <c r="B328" i="1" s="1"/>
  <c r="L329" i="1"/>
  <c r="M329" i="1" s="1"/>
  <c r="N329" i="1" s="1"/>
  <c r="K330" i="1"/>
  <c r="H330" i="1"/>
  <c r="I329" i="1"/>
  <c r="P397" i="1" l="1"/>
  <c r="A398" i="1"/>
  <c r="D397" i="1"/>
  <c r="E397" i="1" s="1"/>
  <c r="F397" i="1" s="1"/>
  <c r="G398" i="1" s="1"/>
  <c r="T397" i="1"/>
  <c r="R396" i="1"/>
  <c r="S396" i="1" s="1"/>
  <c r="U397" i="1"/>
  <c r="C394" i="1"/>
  <c r="O329" i="1"/>
  <c r="Q329" i="1" s="1"/>
  <c r="B329" i="1" s="1"/>
  <c r="L330" i="1"/>
  <c r="M330" i="1" s="1"/>
  <c r="N330" i="1" s="1"/>
  <c r="K331" i="1"/>
  <c r="H331" i="1"/>
  <c r="I330" i="1"/>
  <c r="R397" i="1" l="1"/>
  <c r="S397" i="1" s="1"/>
  <c r="T398" i="1"/>
  <c r="U398" i="1"/>
  <c r="C395" i="1"/>
  <c r="P398" i="1"/>
  <c r="A399" i="1"/>
  <c r="D398" i="1"/>
  <c r="E398" i="1" s="1"/>
  <c r="F398" i="1" s="1"/>
  <c r="G399" i="1" s="1"/>
  <c r="O330" i="1"/>
  <c r="Q330" i="1" s="1"/>
  <c r="B330" i="1" s="1"/>
  <c r="L331" i="1"/>
  <c r="M331" i="1" s="1"/>
  <c r="N331" i="1" s="1"/>
  <c r="K332" i="1"/>
  <c r="H332" i="1"/>
  <c r="I331" i="1"/>
  <c r="C396" i="1" l="1"/>
  <c r="P399" i="1"/>
  <c r="D399" i="1"/>
  <c r="E399" i="1" s="1"/>
  <c r="F399" i="1" s="1"/>
  <c r="G400" i="1" s="1"/>
  <c r="A400" i="1"/>
  <c r="U399" i="1"/>
  <c r="R398" i="1"/>
  <c r="S398" i="1" s="1"/>
  <c r="T399" i="1"/>
  <c r="O331" i="1"/>
  <c r="Q331" i="1" s="1"/>
  <c r="B331" i="1" s="1"/>
  <c r="L332" i="1"/>
  <c r="M332" i="1" s="1"/>
  <c r="N332" i="1" s="1"/>
  <c r="K333" i="1"/>
  <c r="H333" i="1"/>
  <c r="I332" i="1"/>
  <c r="P400" i="1" l="1"/>
  <c r="A401" i="1"/>
  <c r="D400" i="1"/>
  <c r="E400" i="1" s="1"/>
  <c r="F400" i="1" s="1"/>
  <c r="G401" i="1" s="1"/>
  <c r="R399" i="1"/>
  <c r="S399" i="1" s="1"/>
  <c r="T400" i="1"/>
  <c r="U400" i="1"/>
  <c r="C397" i="1"/>
  <c r="O332" i="1"/>
  <c r="Q332" i="1" s="1"/>
  <c r="B332" i="1" s="1"/>
  <c r="L333" i="1"/>
  <c r="M333" i="1" s="1"/>
  <c r="N333" i="1" s="1"/>
  <c r="K334" i="1"/>
  <c r="H334" i="1"/>
  <c r="I333" i="1"/>
  <c r="U401" i="1" l="1"/>
  <c r="R400" i="1"/>
  <c r="S400" i="1" s="1"/>
  <c r="T401" i="1"/>
  <c r="C398" i="1"/>
  <c r="D401" i="1"/>
  <c r="E401" i="1" s="1"/>
  <c r="F401" i="1" s="1"/>
  <c r="G402" i="1" s="1"/>
  <c r="A402" i="1"/>
  <c r="P401" i="1"/>
  <c r="O333" i="1"/>
  <c r="Q333" i="1" s="1"/>
  <c r="B333" i="1" s="1"/>
  <c r="L334" i="1"/>
  <c r="M334" i="1" s="1"/>
  <c r="N334" i="1" s="1"/>
  <c r="K335" i="1"/>
  <c r="H335" i="1"/>
  <c r="I334" i="1"/>
  <c r="C399" i="1" l="1"/>
  <c r="U402" i="1"/>
  <c r="R401" i="1"/>
  <c r="S401" i="1" s="1"/>
  <c r="T402" i="1"/>
  <c r="D402" i="1"/>
  <c r="E402" i="1" s="1"/>
  <c r="F402" i="1" s="1"/>
  <c r="G403" i="1" s="1"/>
  <c r="P402" i="1"/>
  <c r="A403" i="1"/>
  <c r="O334" i="1"/>
  <c r="Q334" i="1" s="1"/>
  <c r="B334" i="1" s="1"/>
  <c r="L335" i="1"/>
  <c r="M335" i="1" s="1"/>
  <c r="N335" i="1" s="1"/>
  <c r="K336" i="1"/>
  <c r="H336" i="1"/>
  <c r="I335" i="1"/>
  <c r="U403" i="1" l="1"/>
  <c r="R402" i="1"/>
  <c r="S402" i="1" s="1"/>
  <c r="T403" i="1"/>
  <c r="A404" i="1"/>
  <c r="P403" i="1"/>
  <c r="D403" i="1"/>
  <c r="E403" i="1" s="1"/>
  <c r="F403" i="1" s="1"/>
  <c r="G404" i="1" s="1"/>
  <c r="C400" i="1"/>
  <c r="O335" i="1"/>
  <c r="Q335" i="1" s="1"/>
  <c r="B335" i="1" s="1"/>
  <c r="L336" i="1"/>
  <c r="M336" i="1" s="1"/>
  <c r="N336" i="1" s="1"/>
  <c r="K337" i="1"/>
  <c r="H337" i="1"/>
  <c r="I336" i="1"/>
  <c r="C401" i="1" l="1"/>
  <c r="T404" i="1"/>
  <c r="R403" i="1"/>
  <c r="S403" i="1" s="1"/>
  <c r="U404" i="1"/>
  <c r="A405" i="1"/>
  <c r="D404" i="1"/>
  <c r="E404" i="1" s="1"/>
  <c r="F404" i="1" s="1"/>
  <c r="G405" i="1" s="1"/>
  <c r="P404" i="1"/>
  <c r="O336" i="1"/>
  <c r="Q336" i="1" s="1"/>
  <c r="B336" i="1" s="1"/>
  <c r="L337" i="1"/>
  <c r="M337" i="1" s="1"/>
  <c r="N337" i="1" s="1"/>
  <c r="K338" i="1"/>
  <c r="H338" i="1"/>
  <c r="I337" i="1"/>
  <c r="A406" i="1" l="1"/>
  <c r="D405" i="1"/>
  <c r="E405" i="1" s="1"/>
  <c r="F405" i="1" s="1"/>
  <c r="G406" i="1" s="1"/>
  <c r="P405" i="1"/>
  <c r="C402" i="1"/>
  <c r="U405" i="1"/>
  <c r="T405" i="1"/>
  <c r="R404" i="1"/>
  <c r="S404" i="1" s="1"/>
  <c r="O337" i="1"/>
  <c r="Q337" i="1" s="1"/>
  <c r="B337" i="1" s="1"/>
  <c r="L338" i="1"/>
  <c r="M338" i="1" s="1"/>
  <c r="N338" i="1" s="1"/>
  <c r="K339" i="1"/>
  <c r="H339" i="1"/>
  <c r="I338" i="1"/>
  <c r="C403" i="1" l="1"/>
  <c r="T406" i="1"/>
  <c r="U406" i="1"/>
  <c r="R405" i="1"/>
  <c r="S405" i="1" s="1"/>
  <c r="P406" i="1"/>
  <c r="D406" i="1"/>
  <c r="E406" i="1" s="1"/>
  <c r="F406" i="1" s="1"/>
  <c r="G407" i="1" s="1"/>
  <c r="A407" i="1"/>
  <c r="O338" i="1"/>
  <c r="Q338" i="1" s="1"/>
  <c r="B338" i="1" s="1"/>
  <c r="L339" i="1"/>
  <c r="M339" i="1" s="1"/>
  <c r="N339" i="1" s="1"/>
  <c r="K340" i="1"/>
  <c r="H340" i="1"/>
  <c r="I339" i="1"/>
  <c r="U407" i="1" l="1"/>
  <c r="T407" i="1"/>
  <c r="R406" i="1"/>
  <c r="S406" i="1" s="1"/>
  <c r="A408" i="1"/>
  <c r="D407" i="1"/>
  <c r="E407" i="1" s="1"/>
  <c r="F407" i="1" s="1"/>
  <c r="G408" i="1" s="1"/>
  <c r="P407" i="1"/>
  <c r="C404" i="1"/>
  <c r="O339" i="1"/>
  <c r="Q339" i="1" s="1"/>
  <c r="B339" i="1" s="1"/>
  <c r="L340" i="1"/>
  <c r="M340" i="1" s="1"/>
  <c r="N340" i="1" s="1"/>
  <c r="K341" i="1"/>
  <c r="H341" i="1"/>
  <c r="I340" i="1"/>
  <c r="C405" i="1" l="1"/>
  <c r="T408" i="1"/>
  <c r="U408" i="1"/>
  <c r="R407" i="1"/>
  <c r="S407" i="1" s="1"/>
  <c r="P408" i="1"/>
  <c r="D408" i="1"/>
  <c r="E408" i="1" s="1"/>
  <c r="F408" i="1" s="1"/>
  <c r="G409" i="1" s="1"/>
  <c r="A409" i="1"/>
  <c r="O340" i="1"/>
  <c r="Q340" i="1" s="1"/>
  <c r="B340" i="1" s="1"/>
  <c r="L341" i="1"/>
  <c r="M341" i="1" s="1"/>
  <c r="N341" i="1" s="1"/>
  <c r="K342" i="1"/>
  <c r="H342" i="1"/>
  <c r="I341" i="1"/>
  <c r="C406" i="1" l="1"/>
  <c r="D409" i="1"/>
  <c r="E409" i="1" s="1"/>
  <c r="F409" i="1" s="1"/>
  <c r="G410" i="1" s="1"/>
  <c r="A410" i="1"/>
  <c r="P409" i="1"/>
  <c r="U409" i="1"/>
  <c r="R408" i="1"/>
  <c r="S408" i="1" s="1"/>
  <c r="T409" i="1"/>
  <c r="O341" i="1"/>
  <c r="Q341" i="1" s="1"/>
  <c r="B341" i="1" s="1"/>
  <c r="L342" i="1"/>
  <c r="M342" i="1" s="1"/>
  <c r="N342" i="1" s="1"/>
  <c r="K343" i="1"/>
  <c r="I342" i="1"/>
  <c r="H343" i="1"/>
  <c r="D410" i="1" l="1"/>
  <c r="E410" i="1" s="1"/>
  <c r="F410" i="1" s="1"/>
  <c r="G411" i="1" s="1"/>
  <c r="A411" i="1"/>
  <c r="P410" i="1"/>
  <c r="U410" i="1"/>
  <c r="R409" i="1"/>
  <c r="S409" i="1" s="1"/>
  <c r="T410" i="1"/>
  <c r="C407" i="1"/>
  <c r="O342" i="1"/>
  <c r="Q342" i="1" s="1"/>
  <c r="B342" i="1" s="1"/>
  <c r="L343" i="1"/>
  <c r="M343" i="1" s="1"/>
  <c r="N343" i="1" s="1"/>
  <c r="K344" i="1"/>
  <c r="H344" i="1"/>
  <c r="I343" i="1"/>
  <c r="C408" i="1" l="1"/>
  <c r="U411" i="1"/>
  <c r="T411" i="1"/>
  <c r="R410" i="1"/>
  <c r="S410" i="1" s="1"/>
  <c r="P411" i="1"/>
  <c r="D411" i="1"/>
  <c r="E411" i="1" s="1"/>
  <c r="F411" i="1" s="1"/>
  <c r="G412" i="1" s="1"/>
  <c r="A412" i="1"/>
  <c r="O343" i="1"/>
  <c r="Q343" i="1" s="1"/>
  <c r="B343" i="1" s="1"/>
  <c r="L344" i="1"/>
  <c r="M344" i="1" s="1"/>
  <c r="N344" i="1" s="1"/>
  <c r="K345" i="1"/>
  <c r="H345" i="1"/>
  <c r="I344" i="1"/>
  <c r="U412" i="1" l="1"/>
  <c r="T412" i="1"/>
  <c r="R411" i="1"/>
  <c r="S411" i="1" s="1"/>
  <c r="C409" i="1"/>
  <c r="D412" i="1"/>
  <c r="E412" i="1" s="1"/>
  <c r="F412" i="1" s="1"/>
  <c r="G413" i="1" s="1"/>
  <c r="A413" i="1"/>
  <c r="P412" i="1"/>
  <c r="O344" i="1"/>
  <c r="Q344" i="1" s="1"/>
  <c r="B344" i="1" s="1"/>
  <c r="L345" i="1"/>
  <c r="M345" i="1" s="1"/>
  <c r="N345" i="1" s="1"/>
  <c r="K346" i="1"/>
  <c r="H346" i="1"/>
  <c r="I345" i="1"/>
  <c r="T413" i="1" l="1"/>
  <c r="U413" i="1"/>
  <c r="R412" i="1"/>
  <c r="S412" i="1" s="1"/>
  <c r="C410" i="1"/>
  <c r="P413" i="1"/>
  <c r="A414" i="1"/>
  <c r="D413" i="1"/>
  <c r="E413" i="1" s="1"/>
  <c r="F413" i="1" s="1"/>
  <c r="G414" i="1" s="1"/>
  <c r="O345" i="1"/>
  <c r="Q345" i="1" s="1"/>
  <c r="B345" i="1" s="1"/>
  <c r="L346" i="1"/>
  <c r="M346" i="1" s="1"/>
  <c r="N346" i="1" s="1"/>
  <c r="K347" i="1"/>
  <c r="H347" i="1"/>
  <c r="I346" i="1"/>
  <c r="C411" i="1" l="1"/>
  <c r="D414" i="1"/>
  <c r="E414" i="1" s="1"/>
  <c r="F414" i="1" s="1"/>
  <c r="G415" i="1" s="1"/>
  <c r="P414" i="1"/>
  <c r="A415" i="1"/>
  <c r="R413" i="1"/>
  <c r="S413" i="1" s="1"/>
  <c r="T414" i="1"/>
  <c r="U414" i="1"/>
  <c r="O346" i="1"/>
  <c r="Q346" i="1" s="1"/>
  <c r="B346" i="1" s="1"/>
  <c r="L347" i="1"/>
  <c r="M347" i="1" s="1"/>
  <c r="N347" i="1" s="1"/>
  <c r="K348" i="1"/>
  <c r="H348" i="1"/>
  <c r="I347" i="1"/>
  <c r="P415" i="1" l="1"/>
  <c r="A416" i="1"/>
  <c r="D415" i="1"/>
  <c r="E415" i="1" s="1"/>
  <c r="F415" i="1" s="1"/>
  <c r="G416" i="1" s="1"/>
  <c r="C412" i="1"/>
  <c r="U415" i="1"/>
  <c r="T415" i="1"/>
  <c r="R414" i="1"/>
  <c r="S414" i="1" s="1"/>
  <c r="O347" i="1"/>
  <c r="Q347" i="1" s="1"/>
  <c r="B347" i="1" s="1"/>
  <c r="L348" i="1"/>
  <c r="M348" i="1" s="1"/>
  <c r="N348" i="1" s="1"/>
  <c r="K349" i="1"/>
  <c r="H349" i="1"/>
  <c r="I348" i="1"/>
  <c r="U416" i="1" l="1"/>
  <c r="R415" i="1"/>
  <c r="S415" i="1" s="1"/>
  <c r="T416" i="1"/>
  <c r="P416" i="1"/>
  <c r="A417" i="1"/>
  <c r="D416" i="1"/>
  <c r="E416" i="1" s="1"/>
  <c r="F416" i="1" s="1"/>
  <c r="G417" i="1" s="1"/>
  <c r="C413" i="1"/>
  <c r="O348" i="1"/>
  <c r="Q348" i="1" s="1"/>
  <c r="B348" i="1" s="1"/>
  <c r="L349" i="1"/>
  <c r="M349" i="1" s="1"/>
  <c r="N349" i="1" s="1"/>
  <c r="K350" i="1"/>
  <c r="H350" i="1"/>
  <c r="I349" i="1"/>
  <c r="D417" i="1" l="1"/>
  <c r="E417" i="1" s="1"/>
  <c r="F417" i="1" s="1"/>
  <c r="G418" i="1" s="1"/>
  <c r="P417" i="1"/>
  <c r="A418" i="1"/>
  <c r="U417" i="1"/>
  <c r="R416" i="1"/>
  <c r="S416" i="1" s="1"/>
  <c r="T417" i="1"/>
  <c r="C414" i="1"/>
  <c r="O349" i="1"/>
  <c r="Q349" i="1" s="1"/>
  <c r="B349" i="1" s="1"/>
  <c r="L350" i="1"/>
  <c r="M350" i="1" s="1"/>
  <c r="N350" i="1" s="1"/>
  <c r="K351" i="1"/>
  <c r="H351" i="1"/>
  <c r="I350" i="1"/>
  <c r="P418" i="1" l="1"/>
  <c r="A419" i="1"/>
  <c r="D418" i="1"/>
  <c r="E418" i="1" s="1"/>
  <c r="F418" i="1" s="1"/>
  <c r="G419" i="1" s="1"/>
  <c r="C415" i="1"/>
  <c r="R417" i="1"/>
  <c r="S417" i="1" s="1"/>
  <c r="U418" i="1"/>
  <c r="T418" i="1"/>
  <c r="O350" i="1"/>
  <c r="Q350" i="1" s="1"/>
  <c r="B350" i="1" s="1"/>
  <c r="L351" i="1"/>
  <c r="M351" i="1" s="1"/>
  <c r="N351" i="1" s="1"/>
  <c r="K352" i="1"/>
  <c r="H352" i="1"/>
  <c r="I351" i="1"/>
  <c r="C416" i="1" l="1"/>
  <c r="P419" i="1"/>
  <c r="A420" i="1"/>
  <c r="D419" i="1"/>
  <c r="E419" i="1" s="1"/>
  <c r="F419" i="1" s="1"/>
  <c r="G420" i="1" s="1"/>
  <c r="U419" i="1"/>
  <c r="R418" i="1"/>
  <c r="S418" i="1" s="1"/>
  <c r="T419" i="1"/>
  <c r="O351" i="1"/>
  <c r="Q351" i="1" s="1"/>
  <c r="B351" i="1" s="1"/>
  <c r="L352" i="1"/>
  <c r="M352" i="1" s="1"/>
  <c r="N352" i="1" s="1"/>
  <c r="K353" i="1"/>
  <c r="H353" i="1"/>
  <c r="I352" i="1"/>
  <c r="D420" i="1" l="1"/>
  <c r="E420" i="1" s="1"/>
  <c r="F420" i="1" s="1"/>
  <c r="G421" i="1" s="1"/>
  <c r="A421" i="1"/>
  <c r="P420" i="1"/>
  <c r="R419" i="1"/>
  <c r="S419" i="1" s="1"/>
  <c r="T420" i="1"/>
  <c r="U420" i="1"/>
  <c r="C417" i="1"/>
  <c r="O352" i="1"/>
  <c r="Q352" i="1" s="1"/>
  <c r="B352" i="1" s="1"/>
  <c r="L353" i="1"/>
  <c r="M353" i="1" s="1"/>
  <c r="N353" i="1" s="1"/>
  <c r="K354" i="1"/>
  <c r="H354" i="1"/>
  <c r="I353" i="1"/>
  <c r="C418" i="1" l="1"/>
  <c r="U421" i="1"/>
  <c r="R420" i="1"/>
  <c r="S420" i="1" s="1"/>
  <c r="T421" i="1"/>
  <c r="P421" i="1"/>
  <c r="A422" i="1"/>
  <c r="D421" i="1"/>
  <c r="E421" i="1" s="1"/>
  <c r="F421" i="1" s="1"/>
  <c r="G422" i="1" s="1"/>
  <c r="O353" i="1"/>
  <c r="Q353" i="1" s="1"/>
  <c r="B353" i="1" s="1"/>
  <c r="L354" i="1"/>
  <c r="M354" i="1" s="1"/>
  <c r="N354" i="1" s="1"/>
  <c r="K355" i="1"/>
  <c r="H355" i="1"/>
  <c r="I354" i="1"/>
  <c r="P422" i="1" l="1"/>
  <c r="A423" i="1"/>
  <c r="D422" i="1"/>
  <c r="E422" i="1" s="1"/>
  <c r="F422" i="1" s="1"/>
  <c r="G423" i="1" s="1"/>
  <c r="T422" i="1"/>
  <c r="U422" i="1"/>
  <c r="R421" i="1"/>
  <c r="S421" i="1" s="1"/>
  <c r="C419" i="1"/>
  <c r="O354" i="1"/>
  <c r="Q354" i="1" s="1"/>
  <c r="B354" i="1" s="1"/>
  <c r="L355" i="1"/>
  <c r="M355" i="1" s="1"/>
  <c r="N355" i="1" s="1"/>
  <c r="K356" i="1"/>
  <c r="H356" i="1"/>
  <c r="I355" i="1"/>
  <c r="P423" i="1" l="1"/>
  <c r="A424" i="1"/>
  <c r="D423" i="1"/>
  <c r="E423" i="1" s="1"/>
  <c r="F423" i="1" s="1"/>
  <c r="G424" i="1" s="1"/>
  <c r="U423" i="1"/>
  <c r="R422" i="1"/>
  <c r="S422" i="1" s="1"/>
  <c r="T423" i="1"/>
  <c r="C420" i="1"/>
  <c r="O355" i="1"/>
  <c r="Q355" i="1" s="1"/>
  <c r="B355" i="1" s="1"/>
  <c r="L356" i="1"/>
  <c r="M356" i="1" s="1"/>
  <c r="N356" i="1" s="1"/>
  <c r="K357" i="1"/>
  <c r="H357" i="1"/>
  <c r="I356" i="1"/>
  <c r="C421" i="1" l="1"/>
  <c r="P424" i="1"/>
  <c r="A425" i="1"/>
  <c r="D424" i="1"/>
  <c r="E424" i="1" s="1"/>
  <c r="F424" i="1" s="1"/>
  <c r="G425" i="1" s="1"/>
  <c r="R423" i="1"/>
  <c r="S423" i="1" s="1"/>
  <c r="T424" i="1"/>
  <c r="U424" i="1"/>
  <c r="O356" i="1"/>
  <c r="Q356" i="1" s="1"/>
  <c r="B356" i="1" s="1"/>
  <c r="L357" i="1"/>
  <c r="M357" i="1" s="1"/>
  <c r="N357" i="1" s="1"/>
  <c r="K358" i="1"/>
  <c r="H358" i="1"/>
  <c r="I357" i="1"/>
  <c r="T425" i="1" l="1"/>
  <c r="R424" i="1"/>
  <c r="S424" i="1" s="1"/>
  <c r="U425" i="1"/>
  <c r="C422" i="1"/>
  <c r="P425" i="1"/>
  <c r="A426" i="1"/>
  <c r="D425" i="1"/>
  <c r="E425" i="1" s="1"/>
  <c r="F425" i="1" s="1"/>
  <c r="G426" i="1" s="1"/>
  <c r="O357" i="1"/>
  <c r="Q357" i="1" s="1"/>
  <c r="B357" i="1" s="1"/>
  <c r="L358" i="1"/>
  <c r="M358" i="1" s="1"/>
  <c r="N358" i="1" s="1"/>
  <c r="K359" i="1"/>
  <c r="H359" i="1"/>
  <c r="I358" i="1"/>
  <c r="C423" i="1" l="1"/>
  <c r="P426" i="1"/>
  <c r="A427" i="1"/>
  <c r="D426" i="1"/>
  <c r="E426" i="1" s="1"/>
  <c r="F426" i="1" s="1"/>
  <c r="G427" i="1" s="1"/>
  <c r="R425" i="1"/>
  <c r="S425" i="1" s="1"/>
  <c r="U426" i="1"/>
  <c r="T426" i="1"/>
  <c r="O358" i="1"/>
  <c r="Q358" i="1" s="1"/>
  <c r="B358" i="1" s="1"/>
  <c r="L359" i="1"/>
  <c r="M359" i="1" s="1"/>
  <c r="N359" i="1" s="1"/>
  <c r="K360" i="1"/>
  <c r="H360" i="1"/>
  <c r="I359" i="1"/>
  <c r="R426" i="1" l="1"/>
  <c r="S426" i="1" s="1"/>
  <c r="T427" i="1"/>
  <c r="U427" i="1"/>
  <c r="P427" i="1"/>
  <c r="A428" i="1"/>
  <c r="D427" i="1"/>
  <c r="E427" i="1" s="1"/>
  <c r="F427" i="1" s="1"/>
  <c r="G428" i="1" s="1"/>
  <c r="C424" i="1"/>
  <c r="O359" i="1"/>
  <c r="Q359" i="1" s="1"/>
  <c r="B359" i="1" s="1"/>
  <c r="L360" i="1"/>
  <c r="M360" i="1" s="1"/>
  <c r="N360" i="1" s="1"/>
  <c r="K361" i="1"/>
  <c r="H361" i="1"/>
  <c r="I360" i="1"/>
  <c r="C425" i="1" l="1"/>
  <c r="P428" i="1"/>
  <c r="D428" i="1"/>
  <c r="E428" i="1" s="1"/>
  <c r="F428" i="1" s="1"/>
  <c r="G429" i="1" s="1"/>
  <c r="A429" i="1"/>
  <c r="R427" i="1"/>
  <c r="S427" i="1" s="1"/>
  <c r="T428" i="1"/>
  <c r="U428" i="1"/>
  <c r="O360" i="1"/>
  <c r="Q360" i="1" s="1"/>
  <c r="B360" i="1" s="1"/>
  <c r="L361" i="1"/>
  <c r="M361" i="1" s="1"/>
  <c r="N361" i="1" s="1"/>
  <c r="K362" i="1"/>
  <c r="H362" i="1"/>
  <c r="I361" i="1"/>
  <c r="U429" i="1" l="1"/>
  <c r="R428" i="1"/>
  <c r="S428" i="1" s="1"/>
  <c r="T429" i="1"/>
  <c r="D429" i="1"/>
  <c r="E429" i="1" s="1"/>
  <c r="F429" i="1" s="1"/>
  <c r="G430" i="1" s="1"/>
  <c r="P429" i="1"/>
  <c r="A430" i="1"/>
  <c r="C426" i="1"/>
  <c r="O361" i="1"/>
  <c r="Q361" i="1" s="1"/>
  <c r="B361" i="1" s="1"/>
  <c r="L362" i="1"/>
  <c r="M362" i="1" s="1"/>
  <c r="N362" i="1" s="1"/>
  <c r="K363" i="1"/>
  <c r="H363" i="1"/>
  <c r="I362" i="1"/>
  <c r="C427" i="1" l="1"/>
  <c r="D430" i="1"/>
  <c r="E430" i="1" s="1"/>
  <c r="F430" i="1" s="1"/>
  <c r="G431" i="1" s="1"/>
  <c r="P430" i="1"/>
  <c r="A431" i="1"/>
  <c r="R429" i="1"/>
  <c r="S429" i="1" s="1"/>
  <c r="U430" i="1"/>
  <c r="T430" i="1"/>
  <c r="O362" i="1"/>
  <c r="Q362" i="1" s="1"/>
  <c r="B362" i="1" s="1"/>
  <c r="L363" i="1"/>
  <c r="M363" i="1" s="1"/>
  <c r="N363" i="1" s="1"/>
  <c r="K364" i="1"/>
  <c r="H364" i="1"/>
  <c r="I363" i="1"/>
  <c r="C428" i="1" l="1"/>
  <c r="U431" i="1"/>
  <c r="R430" i="1"/>
  <c r="S430" i="1" s="1"/>
  <c r="T431" i="1"/>
  <c r="D431" i="1"/>
  <c r="E431" i="1" s="1"/>
  <c r="F431" i="1" s="1"/>
  <c r="G432" i="1" s="1"/>
  <c r="A432" i="1"/>
  <c r="P431" i="1"/>
  <c r="O363" i="1"/>
  <c r="Q363" i="1" s="1"/>
  <c r="B363" i="1" s="1"/>
  <c r="L364" i="1"/>
  <c r="M364" i="1" s="1"/>
  <c r="N364" i="1" s="1"/>
  <c r="K365" i="1"/>
  <c r="I364" i="1"/>
  <c r="H365" i="1"/>
  <c r="P432" i="1" l="1"/>
  <c r="A433" i="1"/>
  <c r="D432" i="1"/>
  <c r="E432" i="1" s="1"/>
  <c r="F432" i="1" s="1"/>
  <c r="G433" i="1" s="1"/>
  <c r="T432" i="1"/>
  <c r="U432" i="1"/>
  <c r="R431" i="1"/>
  <c r="S431" i="1" s="1"/>
  <c r="C429" i="1"/>
  <c r="O364" i="1"/>
  <c r="Q364" i="1" s="1"/>
  <c r="B364" i="1" s="1"/>
  <c r="L365" i="1"/>
  <c r="M365" i="1" s="1"/>
  <c r="N365" i="1" s="1"/>
  <c r="K366" i="1"/>
  <c r="I365" i="1"/>
  <c r="H366" i="1"/>
  <c r="C430" i="1" l="1"/>
  <c r="D433" i="1"/>
  <c r="E433" i="1" s="1"/>
  <c r="F433" i="1" s="1"/>
  <c r="G434" i="1" s="1"/>
  <c r="P433" i="1"/>
  <c r="A434" i="1"/>
  <c r="U433" i="1"/>
  <c r="R432" i="1"/>
  <c r="S432" i="1" s="1"/>
  <c r="T433" i="1"/>
  <c r="O365" i="1"/>
  <c r="Q365" i="1" s="1"/>
  <c r="B365" i="1" s="1"/>
  <c r="L366" i="1"/>
  <c r="M366" i="1" s="1"/>
  <c r="N366" i="1" s="1"/>
  <c r="K367" i="1"/>
  <c r="I366" i="1"/>
  <c r="H367" i="1"/>
  <c r="D434" i="1" l="1"/>
  <c r="E434" i="1" s="1"/>
  <c r="F434" i="1" s="1"/>
  <c r="G435" i="1" s="1"/>
  <c r="A435" i="1"/>
  <c r="P434" i="1"/>
  <c r="R433" i="1"/>
  <c r="S433" i="1" s="1"/>
  <c r="U434" i="1"/>
  <c r="T434" i="1"/>
  <c r="C431" i="1"/>
  <c r="O366" i="1"/>
  <c r="Q366" i="1" s="1"/>
  <c r="B366" i="1" s="1"/>
  <c r="L367" i="1"/>
  <c r="M367" i="1" s="1"/>
  <c r="N367" i="1" s="1"/>
  <c r="K368" i="1"/>
  <c r="H368" i="1"/>
  <c r="I367" i="1"/>
  <c r="C432" i="1" l="1"/>
  <c r="T435" i="1"/>
  <c r="R434" i="1"/>
  <c r="S434" i="1" s="1"/>
  <c r="U435" i="1"/>
  <c r="P435" i="1"/>
  <c r="A436" i="1"/>
  <c r="D435" i="1"/>
  <c r="E435" i="1" s="1"/>
  <c r="F435" i="1" s="1"/>
  <c r="G436" i="1" s="1"/>
  <c r="O367" i="1"/>
  <c r="Q367" i="1" s="1"/>
  <c r="B367" i="1" s="1"/>
  <c r="L368" i="1"/>
  <c r="M368" i="1" s="1"/>
  <c r="N368" i="1" s="1"/>
  <c r="K369" i="1"/>
  <c r="I368" i="1"/>
  <c r="H369" i="1"/>
  <c r="P436" i="1" l="1"/>
  <c r="A437" i="1"/>
  <c r="D436" i="1"/>
  <c r="E436" i="1" s="1"/>
  <c r="F436" i="1" s="1"/>
  <c r="G437" i="1" s="1"/>
  <c r="R435" i="1"/>
  <c r="S435" i="1" s="1"/>
  <c r="T436" i="1"/>
  <c r="U436" i="1"/>
  <c r="L369" i="1"/>
  <c r="M369" i="1" s="1"/>
  <c r="N369" i="1" s="1"/>
  <c r="K370" i="1"/>
  <c r="C433" i="1"/>
  <c r="I369" i="1"/>
  <c r="H370" i="1"/>
  <c r="O368" i="1"/>
  <c r="Q368" i="1" s="1"/>
  <c r="B368" i="1" s="1"/>
  <c r="O369" i="1" l="1"/>
  <c r="Q369" i="1" s="1"/>
  <c r="B369" i="1" s="1"/>
  <c r="L370" i="1"/>
  <c r="M370" i="1" s="1"/>
  <c r="N370" i="1" s="1"/>
  <c r="K371" i="1"/>
  <c r="C434" i="1"/>
  <c r="A438" i="1"/>
  <c r="D437" i="1"/>
  <c r="E437" i="1" s="1"/>
  <c r="F437" i="1" s="1"/>
  <c r="G438" i="1" s="1"/>
  <c r="P437" i="1"/>
  <c r="T437" i="1"/>
  <c r="U437" i="1"/>
  <c r="R436" i="1"/>
  <c r="S436" i="1" s="1"/>
  <c r="H371" i="1"/>
  <c r="I370" i="1"/>
  <c r="A439" i="1" l="1"/>
  <c r="P438" i="1"/>
  <c r="D438" i="1"/>
  <c r="E438" i="1" s="1"/>
  <c r="F438" i="1" s="1"/>
  <c r="G439" i="1" s="1"/>
  <c r="C435" i="1"/>
  <c r="O370" i="1"/>
  <c r="Q370" i="1" s="1"/>
  <c r="B370" i="1" s="1"/>
  <c r="L371" i="1"/>
  <c r="M371" i="1" s="1"/>
  <c r="N371" i="1" s="1"/>
  <c r="K372" i="1"/>
  <c r="R437" i="1"/>
  <c r="S437" i="1" s="1"/>
  <c r="T438" i="1"/>
  <c r="U438" i="1"/>
  <c r="H372" i="1"/>
  <c r="I371" i="1"/>
  <c r="O371" i="1" l="1"/>
  <c r="Q371" i="1" s="1"/>
  <c r="B371" i="1" s="1"/>
  <c r="C436" i="1"/>
  <c r="L372" i="1"/>
  <c r="M372" i="1" s="1"/>
  <c r="N372" i="1" s="1"/>
  <c r="K373" i="1"/>
  <c r="P439" i="1"/>
  <c r="A440" i="1"/>
  <c r="D439" i="1"/>
  <c r="E439" i="1" s="1"/>
  <c r="F439" i="1" s="1"/>
  <c r="G440" i="1" s="1"/>
  <c r="T439" i="1"/>
  <c r="R438" i="1"/>
  <c r="S438" i="1" s="1"/>
  <c r="U439" i="1"/>
  <c r="H373" i="1"/>
  <c r="I372" i="1"/>
  <c r="C437" i="1" l="1"/>
  <c r="P440" i="1"/>
  <c r="D440" i="1"/>
  <c r="E440" i="1" s="1"/>
  <c r="F440" i="1" s="1"/>
  <c r="G441" i="1" s="1"/>
  <c r="A441" i="1"/>
  <c r="O372" i="1"/>
  <c r="Q372" i="1" s="1"/>
  <c r="B372" i="1" s="1"/>
  <c r="R439" i="1"/>
  <c r="S439" i="1" s="1"/>
  <c r="T440" i="1"/>
  <c r="U440" i="1"/>
  <c r="L373" i="1"/>
  <c r="M373" i="1" s="1"/>
  <c r="N373" i="1" s="1"/>
  <c r="K374" i="1"/>
  <c r="H374" i="1"/>
  <c r="I373" i="1"/>
  <c r="P441" i="1" l="1"/>
  <c r="A442" i="1"/>
  <c r="D441" i="1"/>
  <c r="E441" i="1" s="1"/>
  <c r="F441" i="1" s="1"/>
  <c r="G442" i="1" s="1"/>
  <c r="R440" i="1"/>
  <c r="S440" i="1" s="1"/>
  <c r="U441" i="1"/>
  <c r="T441" i="1"/>
  <c r="O373" i="1"/>
  <c r="Q373" i="1" s="1"/>
  <c r="B373" i="1" s="1"/>
  <c r="L374" i="1"/>
  <c r="M374" i="1" s="1"/>
  <c r="N374" i="1" s="1"/>
  <c r="K375" i="1"/>
  <c r="C438" i="1"/>
  <c r="H375" i="1"/>
  <c r="I374" i="1"/>
  <c r="L375" i="1" l="1"/>
  <c r="M375" i="1" s="1"/>
  <c r="N375" i="1" s="1"/>
  <c r="K376" i="1"/>
  <c r="O374" i="1"/>
  <c r="Q374" i="1" s="1"/>
  <c r="B374" i="1" s="1"/>
  <c r="A443" i="1"/>
  <c r="D442" i="1"/>
  <c r="E442" i="1" s="1"/>
  <c r="F442" i="1" s="1"/>
  <c r="G443" i="1" s="1"/>
  <c r="P442" i="1"/>
  <c r="C439" i="1"/>
  <c r="U442" i="1"/>
  <c r="R441" i="1"/>
  <c r="S441" i="1" s="1"/>
  <c r="T442" i="1"/>
  <c r="H376" i="1"/>
  <c r="I375" i="1"/>
  <c r="C440" i="1" l="1"/>
  <c r="O375" i="1"/>
  <c r="Q375" i="1" s="1"/>
  <c r="B375" i="1" s="1"/>
  <c r="L376" i="1"/>
  <c r="M376" i="1" s="1"/>
  <c r="N376" i="1" s="1"/>
  <c r="K377" i="1"/>
  <c r="P443" i="1"/>
  <c r="A444" i="1"/>
  <c r="D443" i="1"/>
  <c r="E443" i="1" s="1"/>
  <c r="F443" i="1" s="1"/>
  <c r="G444" i="1" s="1"/>
  <c r="T443" i="1"/>
  <c r="R442" i="1"/>
  <c r="S442" i="1" s="1"/>
  <c r="U443" i="1"/>
  <c r="H377" i="1"/>
  <c r="I376" i="1"/>
  <c r="C441" i="1" l="1"/>
  <c r="A445" i="1"/>
  <c r="D444" i="1"/>
  <c r="E444" i="1" s="1"/>
  <c r="F444" i="1" s="1"/>
  <c r="G445" i="1" s="1"/>
  <c r="P444" i="1"/>
  <c r="L377" i="1"/>
  <c r="M377" i="1" s="1"/>
  <c r="N377" i="1" s="1"/>
  <c r="K378" i="1"/>
  <c r="O376" i="1"/>
  <c r="Q376" i="1" s="1"/>
  <c r="B376" i="1" s="1"/>
  <c r="R443" i="1"/>
  <c r="S443" i="1" s="1"/>
  <c r="T444" i="1"/>
  <c r="U444" i="1"/>
  <c r="H378" i="1"/>
  <c r="I377" i="1"/>
  <c r="A446" i="1" l="1"/>
  <c r="D445" i="1"/>
  <c r="E445" i="1" s="1"/>
  <c r="F445" i="1" s="1"/>
  <c r="G446" i="1" s="1"/>
  <c r="P445" i="1"/>
  <c r="O377" i="1"/>
  <c r="Q377" i="1" s="1"/>
  <c r="B377" i="1" s="1"/>
  <c r="L378" i="1"/>
  <c r="M378" i="1" s="1"/>
  <c r="N378" i="1" s="1"/>
  <c r="K379" i="1"/>
  <c r="C442" i="1"/>
  <c r="R444" i="1"/>
  <c r="S444" i="1" s="1"/>
  <c r="T445" i="1"/>
  <c r="U445" i="1"/>
  <c r="H379" i="1"/>
  <c r="I378" i="1"/>
  <c r="L379" i="1" l="1"/>
  <c r="M379" i="1" s="1"/>
  <c r="N379" i="1" s="1"/>
  <c r="K380" i="1"/>
  <c r="I379" i="1"/>
  <c r="H380" i="1"/>
  <c r="R445" i="1"/>
  <c r="S445" i="1" s="1"/>
  <c r="T446" i="1"/>
  <c r="U446" i="1"/>
  <c r="O378" i="1"/>
  <c r="Q378" i="1" s="1"/>
  <c r="B378" i="1" s="1"/>
  <c r="C443" i="1"/>
  <c r="P446" i="1"/>
  <c r="A447" i="1"/>
  <c r="D446" i="1"/>
  <c r="E446" i="1" s="1"/>
  <c r="F446" i="1" s="1"/>
  <c r="G447" i="1" s="1"/>
  <c r="O379" i="1" l="1"/>
  <c r="Q379" i="1" s="1"/>
  <c r="B379" i="1" s="1"/>
  <c r="H381" i="1"/>
  <c r="I380" i="1"/>
  <c r="L380" i="1"/>
  <c r="M380" i="1" s="1"/>
  <c r="N380" i="1" s="1"/>
  <c r="K381" i="1"/>
  <c r="C444" i="1"/>
  <c r="U447" i="1"/>
  <c r="T447" i="1"/>
  <c r="R446" i="1"/>
  <c r="S446" i="1" s="1"/>
  <c r="A448" i="1"/>
  <c r="P447" i="1"/>
  <c r="D447" i="1"/>
  <c r="E447" i="1" s="1"/>
  <c r="F447" i="1" s="1"/>
  <c r="G448" i="1" s="1"/>
  <c r="O380" i="1" l="1"/>
  <c r="Q380" i="1" s="1"/>
  <c r="B380" i="1" s="1"/>
  <c r="L381" i="1"/>
  <c r="M381" i="1" s="1"/>
  <c r="N381" i="1" s="1"/>
  <c r="K382" i="1"/>
  <c r="I381" i="1"/>
  <c r="H382" i="1"/>
  <c r="T448" i="1"/>
  <c r="R447" i="1"/>
  <c r="S447" i="1" s="1"/>
  <c r="U448" i="1"/>
  <c r="C445" i="1"/>
  <c r="A449" i="1"/>
  <c r="D448" i="1"/>
  <c r="E448" i="1" s="1"/>
  <c r="F448" i="1" s="1"/>
  <c r="G449" i="1" s="1"/>
  <c r="P448" i="1"/>
  <c r="I382" i="1" l="1"/>
  <c r="H383" i="1"/>
  <c r="O381" i="1"/>
  <c r="Q381" i="1" s="1"/>
  <c r="B381" i="1" s="1"/>
  <c r="L382" i="1"/>
  <c r="M382" i="1" s="1"/>
  <c r="N382" i="1" s="1"/>
  <c r="K383" i="1"/>
  <c r="P449" i="1"/>
  <c r="A450" i="1"/>
  <c r="D449" i="1"/>
  <c r="E449" i="1" s="1"/>
  <c r="F449" i="1" s="1"/>
  <c r="G450" i="1" s="1"/>
  <c r="C446" i="1"/>
  <c r="T449" i="1"/>
  <c r="U449" i="1"/>
  <c r="R448" i="1"/>
  <c r="S448" i="1" s="1"/>
  <c r="L383" i="1" l="1"/>
  <c r="M383" i="1" s="1"/>
  <c r="N383" i="1" s="1"/>
  <c r="K384" i="1"/>
  <c r="H384" i="1"/>
  <c r="I383" i="1"/>
  <c r="O382" i="1"/>
  <c r="Q382" i="1" s="1"/>
  <c r="B382" i="1" s="1"/>
  <c r="P450" i="1"/>
  <c r="A451" i="1"/>
  <c r="D450" i="1"/>
  <c r="E450" i="1" s="1"/>
  <c r="F450" i="1" s="1"/>
  <c r="G451" i="1" s="1"/>
  <c r="C447" i="1"/>
  <c r="U450" i="1"/>
  <c r="R449" i="1"/>
  <c r="S449" i="1" s="1"/>
  <c r="T450" i="1"/>
  <c r="O383" i="1" l="1"/>
  <c r="Q383" i="1" s="1"/>
  <c r="B383" i="1" s="1"/>
  <c r="I384" i="1"/>
  <c r="H385" i="1"/>
  <c r="L384" i="1"/>
  <c r="M384" i="1" s="1"/>
  <c r="N384" i="1" s="1"/>
  <c r="K385" i="1"/>
  <c r="D451" i="1"/>
  <c r="E451" i="1" s="1"/>
  <c r="F451" i="1" s="1"/>
  <c r="G452" i="1" s="1"/>
  <c r="P451" i="1"/>
  <c r="A452" i="1"/>
  <c r="U451" i="1"/>
  <c r="R450" i="1"/>
  <c r="S450" i="1" s="1"/>
  <c r="T451" i="1"/>
  <c r="C448" i="1"/>
  <c r="O384" i="1" l="1"/>
  <c r="Q384" i="1" s="1"/>
  <c r="B384" i="1" s="1"/>
  <c r="L385" i="1"/>
  <c r="M385" i="1" s="1"/>
  <c r="N385" i="1" s="1"/>
  <c r="K386" i="1"/>
  <c r="H386" i="1"/>
  <c r="I385" i="1"/>
  <c r="D452" i="1"/>
  <c r="E452" i="1" s="1"/>
  <c r="F452" i="1" s="1"/>
  <c r="G453" i="1" s="1"/>
  <c r="P452" i="1"/>
  <c r="A453" i="1"/>
  <c r="C449" i="1"/>
  <c r="U452" i="1"/>
  <c r="R451" i="1"/>
  <c r="S451" i="1" s="1"/>
  <c r="T452" i="1"/>
  <c r="O385" i="1" l="1"/>
  <c r="Q385" i="1" s="1"/>
  <c r="B385" i="1" s="1"/>
  <c r="I386" i="1"/>
  <c r="H387" i="1"/>
  <c r="L386" i="1"/>
  <c r="M386" i="1" s="1"/>
  <c r="N386" i="1" s="1"/>
  <c r="K387" i="1"/>
  <c r="P453" i="1"/>
  <c r="D453" i="1"/>
  <c r="E453" i="1" s="1"/>
  <c r="F453" i="1" s="1"/>
  <c r="G454" i="1" s="1"/>
  <c r="A454" i="1"/>
  <c r="T453" i="1"/>
  <c r="U453" i="1"/>
  <c r="R452" i="1"/>
  <c r="S452" i="1" s="1"/>
  <c r="C450" i="1"/>
  <c r="L387" i="1" l="1"/>
  <c r="M387" i="1" s="1"/>
  <c r="N387" i="1" s="1"/>
  <c r="K388" i="1"/>
  <c r="H388" i="1"/>
  <c r="I387" i="1"/>
  <c r="O386" i="1"/>
  <c r="Q386" i="1" s="1"/>
  <c r="B386" i="1" s="1"/>
  <c r="D454" i="1"/>
  <c r="E454" i="1" s="1"/>
  <c r="F454" i="1" s="1"/>
  <c r="G455" i="1" s="1"/>
  <c r="P454" i="1"/>
  <c r="A455" i="1"/>
  <c r="C451" i="1"/>
  <c r="R453" i="1"/>
  <c r="S453" i="1" s="1"/>
  <c r="U454" i="1"/>
  <c r="T454" i="1"/>
  <c r="O387" i="1" l="1"/>
  <c r="Q387" i="1" s="1"/>
  <c r="B387" i="1" s="1"/>
  <c r="I388" i="1"/>
  <c r="H389" i="1"/>
  <c r="L388" i="1"/>
  <c r="M388" i="1" s="1"/>
  <c r="N388" i="1" s="1"/>
  <c r="K389" i="1"/>
  <c r="C452" i="1"/>
  <c r="U455" i="1"/>
  <c r="R454" i="1"/>
  <c r="S454" i="1" s="1"/>
  <c r="T455" i="1"/>
  <c r="D455" i="1"/>
  <c r="E455" i="1" s="1"/>
  <c r="F455" i="1" s="1"/>
  <c r="G456" i="1" s="1"/>
  <c r="P455" i="1"/>
  <c r="A456" i="1"/>
  <c r="L389" i="1" l="1"/>
  <c r="M389" i="1" s="1"/>
  <c r="N389" i="1" s="1"/>
  <c r="K390" i="1"/>
  <c r="I389" i="1"/>
  <c r="H390" i="1"/>
  <c r="O388" i="1"/>
  <c r="Q388" i="1" s="1"/>
  <c r="B388" i="1" s="1"/>
  <c r="A457" i="1"/>
  <c r="D456" i="1"/>
  <c r="E456" i="1" s="1"/>
  <c r="F456" i="1" s="1"/>
  <c r="G457" i="1" s="1"/>
  <c r="P456" i="1"/>
  <c r="R455" i="1"/>
  <c r="S455" i="1" s="1"/>
  <c r="T456" i="1"/>
  <c r="U456" i="1"/>
  <c r="C453" i="1"/>
  <c r="I390" i="1" l="1"/>
  <c r="H391" i="1"/>
  <c r="O389" i="1"/>
  <c r="Q389" i="1" s="1"/>
  <c r="B389" i="1" s="1"/>
  <c r="L390" i="1"/>
  <c r="M390" i="1" s="1"/>
  <c r="N390" i="1" s="1"/>
  <c r="K391" i="1"/>
  <c r="R456" i="1"/>
  <c r="S456" i="1" s="1"/>
  <c r="T457" i="1"/>
  <c r="U457" i="1"/>
  <c r="C454" i="1"/>
  <c r="P457" i="1"/>
  <c r="A458" i="1"/>
  <c r="D457" i="1"/>
  <c r="E457" i="1" s="1"/>
  <c r="F457" i="1" s="1"/>
  <c r="G458" i="1" s="1"/>
  <c r="L391" i="1" l="1"/>
  <c r="M391" i="1" s="1"/>
  <c r="N391" i="1" s="1"/>
  <c r="K392" i="1"/>
  <c r="H392" i="1"/>
  <c r="I391" i="1"/>
  <c r="O390" i="1"/>
  <c r="Q390" i="1" s="1"/>
  <c r="B390" i="1" s="1"/>
  <c r="A459" i="1"/>
  <c r="D458" i="1"/>
  <c r="E458" i="1" s="1"/>
  <c r="F458" i="1" s="1"/>
  <c r="G459" i="1" s="1"/>
  <c r="P458" i="1"/>
  <c r="R457" i="1"/>
  <c r="S457" i="1" s="1"/>
  <c r="T458" i="1"/>
  <c r="U458" i="1"/>
  <c r="C455" i="1"/>
  <c r="O391" i="1" l="1"/>
  <c r="Q391" i="1" s="1"/>
  <c r="B391" i="1" s="1"/>
  <c r="I392" i="1"/>
  <c r="H393" i="1"/>
  <c r="L392" i="1"/>
  <c r="M392" i="1" s="1"/>
  <c r="N392" i="1" s="1"/>
  <c r="K393" i="1"/>
  <c r="C456" i="1"/>
  <c r="P459" i="1"/>
  <c r="A460" i="1"/>
  <c r="D459" i="1"/>
  <c r="E459" i="1" s="1"/>
  <c r="F459" i="1" s="1"/>
  <c r="G460" i="1" s="1"/>
  <c r="U459" i="1"/>
  <c r="R458" i="1"/>
  <c r="S458" i="1" s="1"/>
  <c r="T459" i="1"/>
  <c r="L393" i="1" l="1"/>
  <c r="M393" i="1" s="1"/>
  <c r="N393" i="1" s="1"/>
  <c r="K394" i="1"/>
  <c r="I393" i="1"/>
  <c r="H394" i="1"/>
  <c r="O392" i="1"/>
  <c r="Q392" i="1" s="1"/>
  <c r="B392" i="1" s="1"/>
  <c r="P460" i="1"/>
  <c r="A461" i="1"/>
  <c r="D460" i="1"/>
  <c r="E460" i="1" s="1"/>
  <c r="F460" i="1" s="1"/>
  <c r="G461" i="1" s="1"/>
  <c r="R459" i="1"/>
  <c r="S459" i="1" s="1"/>
  <c r="T460" i="1"/>
  <c r="U460" i="1"/>
  <c r="C457" i="1"/>
  <c r="I394" i="1" l="1"/>
  <c r="H395" i="1"/>
  <c r="O393" i="1"/>
  <c r="Q393" i="1" s="1"/>
  <c r="B393" i="1" s="1"/>
  <c r="L394" i="1"/>
  <c r="M394" i="1" s="1"/>
  <c r="N394" i="1" s="1"/>
  <c r="K395" i="1"/>
  <c r="D461" i="1"/>
  <c r="E461" i="1" s="1"/>
  <c r="F461" i="1" s="1"/>
  <c r="G462" i="1" s="1"/>
  <c r="P461" i="1"/>
  <c r="A462" i="1"/>
  <c r="C458" i="1"/>
  <c r="T461" i="1"/>
  <c r="U461" i="1"/>
  <c r="R460" i="1"/>
  <c r="S460" i="1" s="1"/>
  <c r="H396" i="1" l="1"/>
  <c r="I395" i="1"/>
  <c r="L395" i="1"/>
  <c r="M395" i="1" s="1"/>
  <c r="N395" i="1" s="1"/>
  <c r="K396" i="1"/>
  <c r="O394" i="1"/>
  <c r="Q394" i="1" s="1"/>
  <c r="B394" i="1" s="1"/>
  <c r="P462" i="1"/>
  <c r="D462" i="1"/>
  <c r="E462" i="1" s="1"/>
  <c r="F462" i="1" s="1"/>
  <c r="G463" i="1" s="1"/>
  <c r="A463" i="1"/>
  <c r="U462" i="1"/>
  <c r="R461" i="1"/>
  <c r="S461" i="1" s="1"/>
  <c r="T462" i="1"/>
  <c r="C459" i="1"/>
  <c r="L396" i="1" l="1"/>
  <c r="M396" i="1" s="1"/>
  <c r="N396" i="1" s="1"/>
  <c r="K397" i="1"/>
  <c r="O395" i="1"/>
  <c r="Q395" i="1" s="1"/>
  <c r="B395" i="1" s="1"/>
  <c r="I396" i="1"/>
  <c r="H397" i="1"/>
  <c r="D463" i="1"/>
  <c r="E463" i="1" s="1"/>
  <c r="F463" i="1" s="1"/>
  <c r="G464" i="1" s="1"/>
  <c r="P463" i="1"/>
  <c r="A464" i="1"/>
  <c r="C460" i="1"/>
  <c r="T463" i="1"/>
  <c r="U463" i="1"/>
  <c r="R462" i="1"/>
  <c r="S462" i="1" s="1"/>
  <c r="I397" i="1" l="1"/>
  <c r="H398" i="1"/>
  <c r="O396" i="1"/>
  <c r="Q396" i="1" s="1"/>
  <c r="B396" i="1" s="1"/>
  <c r="L397" i="1"/>
  <c r="M397" i="1" s="1"/>
  <c r="N397" i="1" s="1"/>
  <c r="K398" i="1"/>
  <c r="C461" i="1"/>
  <c r="U464" i="1"/>
  <c r="T464" i="1"/>
  <c r="R463" i="1"/>
  <c r="S463" i="1" s="1"/>
  <c r="A465" i="1"/>
  <c r="P464" i="1"/>
  <c r="D464" i="1"/>
  <c r="E464" i="1" s="1"/>
  <c r="F464" i="1" s="1"/>
  <c r="G465" i="1" s="1"/>
  <c r="L398" i="1" l="1"/>
  <c r="M398" i="1" s="1"/>
  <c r="N398" i="1" s="1"/>
  <c r="K399" i="1"/>
  <c r="H399" i="1"/>
  <c r="I398" i="1"/>
  <c r="O397" i="1"/>
  <c r="Q397" i="1" s="1"/>
  <c r="B397" i="1" s="1"/>
  <c r="U465" i="1"/>
  <c r="R464" i="1"/>
  <c r="S464" i="1" s="1"/>
  <c r="T465" i="1"/>
  <c r="P465" i="1"/>
  <c r="A466" i="1"/>
  <c r="D465" i="1"/>
  <c r="E465" i="1" s="1"/>
  <c r="F465" i="1" s="1"/>
  <c r="G466" i="1" s="1"/>
  <c r="C462" i="1"/>
  <c r="O398" i="1" l="1"/>
  <c r="Q398" i="1" s="1"/>
  <c r="B398" i="1" s="1"/>
  <c r="I399" i="1"/>
  <c r="H400" i="1"/>
  <c r="L399" i="1"/>
  <c r="M399" i="1" s="1"/>
  <c r="N399" i="1" s="1"/>
  <c r="K400" i="1"/>
  <c r="C463" i="1"/>
  <c r="A467" i="1"/>
  <c r="D466" i="1"/>
  <c r="E466" i="1" s="1"/>
  <c r="F466" i="1" s="1"/>
  <c r="G467" i="1" s="1"/>
  <c r="P466" i="1"/>
  <c r="R465" i="1"/>
  <c r="S465" i="1" s="1"/>
  <c r="U466" i="1"/>
  <c r="T466" i="1"/>
  <c r="L400" i="1" l="1"/>
  <c r="M400" i="1" s="1"/>
  <c r="N400" i="1" s="1"/>
  <c r="K401" i="1"/>
  <c r="I400" i="1"/>
  <c r="H401" i="1"/>
  <c r="O399" i="1"/>
  <c r="Q399" i="1" s="1"/>
  <c r="B399" i="1" s="1"/>
  <c r="A468" i="1"/>
  <c r="P467" i="1"/>
  <c r="D467" i="1"/>
  <c r="E467" i="1" s="1"/>
  <c r="F467" i="1" s="1"/>
  <c r="G468" i="1" s="1"/>
  <c r="C464" i="1"/>
  <c r="R466" i="1"/>
  <c r="S466" i="1" s="1"/>
  <c r="T467" i="1"/>
  <c r="U467" i="1"/>
  <c r="I401" i="1" l="1"/>
  <c r="H402" i="1"/>
  <c r="O400" i="1"/>
  <c r="Q400" i="1" s="1"/>
  <c r="B400" i="1" s="1"/>
  <c r="L401" i="1"/>
  <c r="M401" i="1" s="1"/>
  <c r="N401" i="1" s="1"/>
  <c r="K402" i="1"/>
  <c r="C465" i="1"/>
  <c r="U468" i="1"/>
  <c r="R467" i="1"/>
  <c r="S467" i="1" s="1"/>
  <c r="T468" i="1"/>
  <c r="A469" i="1"/>
  <c r="D468" i="1"/>
  <c r="E468" i="1" s="1"/>
  <c r="F468" i="1" s="1"/>
  <c r="G469" i="1" s="1"/>
  <c r="P468" i="1"/>
  <c r="I402" i="1" l="1"/>
  <c r="H403" i="1"/>
  <c r="L402" i="1"/>
  <c r="M402" i="1" s="1"/>
  <c r="N402" i="1" s="1"/>
  <c r="K403" i="1"/>
  <c r="O401" i="1"/>
  <c r="Q401" i="1" s="1"/>
  <c r="B401" i="1" s="1"/>
  <c r="T469" i="1"/>
  <c r="R468" i="1"/>
  <c r="S468" i="1" s="1"/>
  <c r="U469" i="1"/>
  <c r="D469" i="1"/>
  <c r="E469" i="1" s="1"/>
  <c r="F469" i="1" s="1"/>
  <c r="G470" i="1" s="1"/>
  <c r="A470" i="1"/>
  <c r="P469" i="1"/>
  <c r="C466" i="1"/>
  <c r="L403" i="1" l="1"/>
  <c r="M403" i="1" s="1"/>
  <c r="N403" i="1" s="1"/>
  <c r="K404" i="1"/>
  <c r="H404" i="1"/>
  <c r="I403" i="1"/>
  <c r="O402" i="1"/>
  <c r="Q402" i="1" s="1"/>
  <c r="B402" i="1" s="1"/>
  <c r="A471" i="1"/>
  <c r="D470" i="1"/>
  <c r="E470" i="1" s="1"/>
  <c r="F470" i="1" s="1"/>
  <c r="G471" i="1" s="1"/>
  <c r="P470" i="1"/>
  <c r="U470" i="1"/>
  <c r="R469" i="1"/>
  <c r="S469" i="1" s="1"/>
  <c r="T470" i="1"/>
  <c r="C467" i="1"/>
  <c r="O403" i="1" l="1"/>
  <c r="Q403" i="1" s="1"/>
  <c r="B403" i="1" s="1"/>
  <c r="I404" i="1"/>
  <c r="H405" i="1"/>
  <c r="L404" i="1"/>
  <c r="M404" i="1" s="1"/>
  <c r="N404" i="1" s="1"/>
  <c r="K405" i="1"/>
  <c r="C468" i="1"/>
  <c r="R470" i="1"/>
  <c r="S470" i="1" s="1"/>
  <c r="T471" i="1"/>
  <c r="U471" i="1"/>
  <c r="P471" i="1"/>
  <c r="A472" i="1"/>
  <c r="D471" i="1"/>
  <c r="E471" i="1" s="1"/>
  <c r="F471" i="1" s="1"/>
  <c r="G472" i="1" s="1"/>
  <c r="L405" i="1" l="1"/>
  <c r="M405" i="1" s="1"/>
  <c r="N405" i="1" s="1"/>
  <c r="K406" i="1"/>
  <c r="I405" i="1"/>
  <c r="H406" i="1"/>
  <c r="O404" i="1"/>
  <c r="Q404" i="1" s="1"/>
  <c r="B404" i="1" s="1"/>
  <c r="D472" i="1"/>
  <c r="E472" i="1" s="1"/>
  <c r="F472" i="1" s="1"/>
  <c r="G473" i="1" s="1"/>
  <c r="P472" i="1"/>
  <c r="A473" i="1"/>
  <c r="T472" i="1"/>
  <c r="U472" i="1"/>
  <c r="R471" i="1"/>
  <c r="S471" i="1" s="1"/>
  <c r="C469" i="1"/>
  <c r="I406" i="1" l="1"/>
  <c r="H407" i="1"/>
  <c r="O405" i="1"/>
  <c r="Q405" i="1" s="1"/>
  <c r="B405" i="1" s="1"/>
  <c r="L406" i="1"/>
  <c r="M406" i="1" s="1"/>
  <c r="N406" i="1" s="1"/>
  <c r="K407" i="1"/>
  <c r="C470" i="1"/>
  <c r="P473" i="1"/>
  <c r="A474" i="1"/>
  <c r="D473" i="1"/>
  <c r="E473" i="1" s="1"/>
  <c r="F473" i="1" s="1"/>
  <c r="G474" i="1" s="1"/>
  <c r="T473" i="1"/>
  <c r="R472" i="1"/>
  <c r="S472" i="1" s="1"/>
  <c r="U473" i="1"/>
  <c r="L407" i="1" l="1"/>
  <c r="M407" i="1" s="1"/>
  <c r="N407" i="1" s="1"/>
  <c r="K408" i="1"/>
  <c r="H408" i="1"/>
  <c r="I407" i="1"/>
  <c r="O406" i="1"/>
  <c r="Q406" i="1" s="1"/>
  <c r="B406" i="1" s="1"/>
  <c r="R473" i="1"/>
  <c r="S473" i="1" s="1"/>
  <c r="T474" i="1"/>
  <c r="U474" i="1"/>
  <c r="D474" i="1"/>
  <c r="E474" i="1" s="1"/>
  <c r="F474" i="1" s="1"/>
  <c r="G475" i="1" s="1"/>
  <c r="P474" i="1"/>
  <c r="A475" i="1"/>
  <c r="C471" i="1"/>
  <c r="O407" i="1" l="1"/>
  <c r="Q407" i="1" s="1"/>
  <c r="B407" i="1" s="1"/>
  <c r="I408" i="1"/>
  <c r="H409" i="1"/>
  <c r="L408" i="1"/>
  <c r="M408" i="1" s="1"/>
  <c r="N408" i="1" s="1"/>
  <c r="K409" i="1"/>
  <c r="C472" i="1"/>
  <c r="D475" i="1"/>
  <c r="E475" i="1" s="1"/>
  <c r="F475" i="1" s="1"/>
  <c r="G476" i="1" s="1"/>
  <c r="A476" i="1"/>
  <c r="P475" i="1"/>
  <c r="R474" i="1"/>
  <c r="S474" i="1" s="1"/>
  <c r="T475" i="1"/>
  <c r="U475" i="1"/>
  <c r="L409" i="1" l="1"/>
  <c r="M409" i="1" s="1"/>
  <c r="N409" i="1" s="1"/>
  <c r="K410" i="1"/>
  <c r="I409" i="1"/>
  <c r="H410" i="1"/>
  <c r="O408" i="1"/>
  <c r="Q408" i="1" s="1"/>
  <c r="B408" i="1" s="1"/>
  <c r="U476" i="1"/>
  <c r="R475" i="1"/>
  <c r="S475" i="1" s="1"/>
  <c r="T476" i="1"/>
  <c r="A477" i="1"/>
  <c r="D476" i="1"/>
  <c r="E476" i="1" s="1"/>
  <c r="F476" i="1" s="1"/>
  <c r="G477" i="1" s="1"/>
  <c r="P476" i="1"/>
  <c r="C473" i="1"/>
  <c r="H411" i="1" l="1"/>
  <c r="I410" i="1"/>
  <c r="O409" i="1"/>
  <c r="Q409" i="1" s="1"/>
  <c r="B409" i="1" s="1"/>
  <c r="L410" i="1"/>
  <c r="M410" i="1" s="1"/>
  <c r="N410" i="1" s="1"/>
  <c r="K411" i="1"/>
  <c r="P477" i="1"/>
  <c r="A478" i="1"/>
  <c r="D477" i="1"/>
  <c r="E477" i="1" s="1"/>
  <c r="F477" i="1" s="1"/>
  <c r="G478" i="1" s="1"/>
  <c r="C474" i="1"/>
  <c r="U477" i="1"/>
  <c r="R476" i="1"/>
  <c r="S476" i="1" s="1"/>
  <c r="T477" i="1"/>
  <c r="L411" i="1" l="1"/>
  <c r="M411" i="1" s="1"/>
  <c r="N411" i="1" s="1"/>
  <c r="K412" i="1"/>
  <c r="O410" i="1"/>
  <c r="Q410" i="1" s="1"/>
  <c r="B410" i="1" s="1"/>
  <c r="I411" i="1"/>
  <c r="H412" i="1"/>
  <c r="A479" i="1"/>
  <c r="D478" i="1"/>
  <c r="E478" i="1" s="1"/>
  <c r="F478" i="1" s="1"/>
  <c r="G479" i="1" s="1"/>
  <c r="P478" i="1"/>
  <c r="C475" i="1"/>
  <c r="U478" i="1"/>
  <c r="T478" i="1"/>
  <c r="R477" i="1"/>
  <c r="S477" i="1" s="1"/>
  <c r="I412" i="1" l="1"/>
  <c r="H413" i="1"/>
  <c r="O411" i="1"/>
  <c r="Q411" i="1" s="1"/>
  <c r="B411" i="1" s="1"/>
  <c r="L412" i="1"/>
  <c r="M412" i="1" s="1"/>
  <c r="N412" i="1" s="1"/>
  <c r="K413" i="1"/>
  <c r="T479" i="1"/>
  <c r="U479" i="1"/>
  <c r="R478" i="1"/>
  <c r="S478" i="1" s="1"/>
  <c r="C476" i="1"/>
  <c r="D479" i="1"/>
  <c r="E479" i="1" s="1"/>
  <c r="F479" i="1" s="1"/>
  <c r="G480" i="1" s="1"/>
  <c r="A480" i="1"/>
  <c r="P479" i="1"/>
  <c r="L413" i="1" l="1"/>
  <c r="M413" i="1" s="1"/>
  <c r="N413" i="1" s="1"/>
  <c r="K414" i="1"/>
  <c r="H414" i="1"/>
  <c r="I413" i="1"/>
  <c r="O412" i="1"/>
  <c r="Q412" i="1" s="1"/>
  <c r="B412" i="1" s="1"/>
  <c r="C477" i="1"/>
  <c r="U480" i="1"/>
  <c r="R479" i="1"/>
  <c r="S479" i="1" s="1"/>
  <c r="T480" i="1"/>
  <c r="P480" i="1"/>
  <c r="A481" i="1"/>
  <c r="D480" i="1"/>
  <c r="E480" i="1" s="1"/>
  <c r="F480" i="1" s="1"/>
  <c r="G481" i="1" s="1"/>
  <c r="O413" i="1" l="1"/>
  <c r="Q413" i="1" s="1"/>
  <c r="B413" i="1" s="1"/>
  <c r="I414" i="1"/>
  <c r="H415" i="1"/>
  <c r="L414" i="1"/>
  <c r="M414" i="1" s="1"/>
  <c r="N414" i="1" s="1"/>
  <c r="K415" i="1"/>
  <c r="C478" i="1"/>
  <c r="A482" i="1"/>
  <c r="D481" i="1"/>
  <c r="E481" i="1" s="1"/>
  <c r="F481" i="1" s="1"/>
  <c r="G482" i="1" s="1"/>
  <c r="P481" i="1"/>
  <c r="T481" i="1"/>
  <c r="R480" i="1"/>
  <c r="S480" i="1" s="1"/>
  <c r="U481" i="1"/>
  <c r="L415" i="1" l="1"/>
  <c r="M415" i="1" s="1"/>
  <c r="N415" i="1" s="1"/>
  <c r="K416" i="1"/>
  <c r="I415" i="1"/>
  <c r="H416" i="1"/>
  <c r="O414" i="1"/>
  <c r="Q414" i="1" s="1"/>
  <c r="B414" i="1" s="1"/>
  <c r="D482" i="1"/>
  <c r="E482" i="1" s="1"/>
  <c r="F482" i="1" s="1"/>
  <c r="G483" i="1" s="1"/>
  <c r="A483" i="1"/>
  <c r="P482" i="1"/>
  <c r="C479" i="1"/>
  <c r="T482" i="1"/>
  <c r="U482" i="1"/>
  <c r="R481" i="1"/>
  <c r="S481" i="1" s="1"/>
  <c r="H417" i="1" l="1"/>
  <c r="I416" i="1"/>
  <c r="O415" i="1"/>
  <c r="Q415" i="1" s="1"/>
  <c r="B415" i="1" s="1"/>
  <c r="L416" i="1"/>
  <c r="M416" i="1" s="1"/>
  <c r="N416" i="1" s="1"/>
  <c r="K417" i="1"/>
  <c r="P483" i="1"/>
  <c r="A484" i="1"/>
  <c r="D483" i="1"/>
  <c r="E483" i="1" s="1"/>
  <c r="F483" i="1" s="1"/>
  <c r="G484" i="1" s="1"/>
  <c r="R482" i="1"/>
  <c r="S482" i="1" s="1"/>
  <c r="T483" i="1"/>
  <c r="U483" i="1"/>
  <c r="C480" i="1"/>
  <c r="L417" i="1" l="1"/>
  <c r="M417" i="1" s="1"/>
  <c r="N417" i="1" s="1"/>
  <c r="K418" i="1"/>
  <c r="O416" i="1"/>
  <c r="Q416" i="1" s="1"/>
  <c r="B416" i="1" s="1"/>
  <c r="H418" i="1"/>
  <c r="I417" i="1"/>
  <c r="C481" i="1"/>
  <c r="A485" i="1"/>
  <c r="D484" i="1"/>
  <c r="E484" i="1" s="1"/>
  <c r="F484" i="1" s="1"/>
  <c r="G485" i="1" s="1"/>
  <c r="P484" i="1"/>
  <c r="R483" i="1"/>
  <c r="S483" i="1" s="1"/>
  <c r="U484" i="1"/>
  <c r="T484" i="1"/>
  <c r="O417" i="1" l="1"/>
  <c r="Q417" i="1" s="1"/>
  <c r="B417" i="1" s="1"/>
  <c r="I418" i="1"/>
  <c r="H419" i="1"/>
  <c r="L418" i="1"/>
  <c r="M418" i="1" s="1"/>
  <c r="N418" i="1" s="1"/>
  <c r="K419" i="1"/>
  <c r="R484" i="1"/>
  <c r="S484" i="1" s="1"/>
  <c r="T485" i="1"/>
  <c r="U485" i="1"/>
  <c r="C482" i="1"/>
  <c r="P485" i="1"/>
  <c r="D485" i="1"/>
  <c r="E485" i="1" s="1"/>
  <c r="F485" i="1" s="1"/>
  <c r="G486" i="1" s="1"/>
  <c r="A486" i="1"/>
  <c r="L419" i="1" l="1"/>
  <c r="M419" i="1" s="1"/>
  <c r="N419" i="1" s="1"/>
  <c r="K420" i="1"/>
  <c r="H420" i="1"/>
  <c r="I419" i="1"/>
  <c r="O418" i="1"/>
  <c r="Q418" i="1" s="1"/>
  <c r="B418" i="1" s="1"/>
  <c r="C483" i="1"/>
  <c r="A487" i="1"/>
  <c r="D486" i="1"/>
  <c r="E486" i="1" s="1"/>
  <c r="F486" i="1" s="1"/>
  <c r="G487" i="1" s="1"/>
  <c r="P486" i="1"/>
  <c r="U486" i="1"/>
  <c r="R485" i="1"/>
  <c r="S485" i="1" s="1"/>
  <c r="T486" i="1"/>
  <c r="O419" i="1" l="1"/>
  <c r="Q419" i="1" s="1"/>
  <c r="B419" i="1" s="1"/>
  <c r="I420" i="1"/>
  <c r="H421" i="1"/>
  <c r="L420" i="1"/>
  <c r="M420" i="1" s="1"/>
  <c r="N420" i="1" s="1"/>
  <c r="K421" i="1"/>
  <c r="T487" i="1"/>
  <c r="U487" i="1"/>
  <c r="R486" i="1"/>
  <c r="S486" i="1" s="1"/>
  <c r="D487" i="1"/>
  <c r="E487" i="1" s="1"/>
  <c r="F487" i="1" s="1"/>
  <c r="G488" i="1" s="1"/>
  <c r="P487" i="1"/>
  <c r="A488" i="1"/>
  <c r="C484" i="1"/>
  <c r="L421" i="1" l="1"/>
  <c r="M421" i="1" s="1"/>
  <c r="N421" i="1" s="1"/>
  <c r="K422" i="1"/>
  <c r="I421" i="1"/>
  <c r="H422" i="1"/>
  <c r="O420" i="1"/>
  <c r="Q420" i="1" s="1"/>
  <c r="B420" i="1" s="1"/>
  <c r="U488" i="1"/>
  <c r="R487" i="1"/>
  <c r="S487" i="1" s="1"/>
  <c r="T488" i="1"/>
  <c r="A489" i="1"/>
  <c r="D488" i="1"/>
  <c r="E488" i="1" s="1"/>
  <c r="F488" i="1" s="1"/>
  <c r="G489" i="1" s="1"/>
  <c r="P488" i="1"/>
  <c r="C485" i="1"/>
  <c r="I422" i="1" l="1"/>
  <c r="H423" i="1"/>
  <c r="O421" i="1"/>
  <c r="Q421" i="1" s="1"/>
  <c r="B421" i="1" s="1"/>
  <c r="L422" i="1"/>
  <c r="M422" i="1" s="1"/>
  <c r="N422" i="1" s="1"/>
  <c r="K423" i="1"/>
  <c r="C486" i="1"/>
  <c r="P489" i="1"/>
  <c r="A490" i="1"/>
  <c r="D489" i="1"/>
  <c r="E489" i="1" s="1"/>
  <c r="F489" i="1" s="1"/>
  <c r="G490" i="1" s="1"/>
  <c r="T489" i="1"/>
  <c r="U489" i="1"/>
  <c r="R488" i="1"/>
  <c r="S488" i="1" s="1"/>
  <c r="L423" i="1" l="1"/>
  <c r="M423" i="1" s="1"/>
  <c r="N423" i="1" s="1"/>
  <c r="K424" i="1"/>
  <c r="I423" i="1"/>
  <c r="H424" i="1"/>
  <c r="O422" i="1"/>
  <c r="Q422" i="1" s="1"/>
  <c r="B422" i="1" s="1"/>
  <c r="U490" i="1"/>
  <c r="R489" i="1"/>
  <c r="S489" i="1" s="1"/>
  <c r="T490" i="1"/>
  <c r="A491" i="1"/>
  <c r="P490" i="1"/>
  <c r="D490" i="1"/>
  <c r="E490" i="1" s="1"/>
  <c r="F490" i="1" s="1"/>
  <c r="G491" i="1" s="1"/>
  <c r="C487" i="1"/>
  <c r="I424" i="1" l="1"/>
  <c r="H425" i="1"/>
  <c r="O423" i="1"/>
  <c r="Q423" i="1" s="1"/>
  <c r="B423" i="1" s="1"/>
  <c r="L424" i="1"/>
  <c r="M424" i="1" s="1"/>
  <c r="N424" i="1" s="1"/>
  <c r="K425" i="1"/>
  <c r="C488" i="1"/>
  <c r="U491" i="1"/>
  <c r="R490" i="1"/>
  <c r="S490" i="1" s="1"/>
  <c r="T491" i="1"/>
  <c r="A492" i="1"/>
  <c r="D491" i="1"/>
  <c r="E491" i="1" s="1"/>
  <c r="F491" i="1" s="1"/>
  <c r="G492" i="1" s="1"/>
  <c r="P491" i="1"/>
  <c r="L425" i="1" l="1"/>
  <c r="M425" i="1" s="1"/>
  <c r="N425" i="1" s="1"/>
  <c r="K426" i="1"/>
  <c r="H426" i="1"/>
  <c r="I425" i="1"/>
  <c r="O424" i="1"/>
  <c r="Q424" i="1" s="1"/>
  <c r="B424" i="1" s="1"/>
  <c r="P492" i="1"/>
  <c r="A493" i="1"/>
  <c r="D492" i="1"/>
  <c r="E492" i="1" s="1"/>
  <c r="F492" i="1" s="1"/>
  <c r="G493" i="1" s="1"/>
  <c r="C489" i="1"/>
  <c r="U492" i="1"/>
  <c r="T492" i="1"/>
  <c r="R491" i="1"/>
  <c r="S491" i="1" s="1"/>
  <c r="O425" i="1" l="1"/>
  <c r="Q425" i="1" s="1"/>
  <c r="B425" i="1" s="1"/>
  <c r="I426" i="1"/>
  <c r="H427" i="1"/>
  <c r="L426" i="1"/>
  <c r="M426" i="1" s="1"/>
  <c r="N426" i="1" s="1"/>
  <c r="K427" i="1"/>
  <c r="C490" i="1"/>
  <c r="A494" i="1"/>
  <c r="D493" i="1"/>
  <c r="E493" i="1" s="1"/>
  <c r="F493" i="1" s="1"/>
  <c r="G494" i="1" s="1"/>
  <c r="P493" i="1"/>
  <c r="R492" i="1"/>
  <c r="S492" i="1" s="1"/>
  <c r="T493" i="1"/>
  <c r="U493" i="1"/>
  <c r="L427" i="1" l="1"/>
  <c r="M427" i="1" s="1"/>
  <c r="N427" i="1" s="1"/>
  <c r="K428" i="1"/>
  <c r="H428" i="1"/>
  <c r="I427" i="1"/>
  <c r="O426" i="1"/>
  <c r="Q426" i="1" s="1"/>
  <c r="B426" i="1" s="1"/>
  <c r="U494" i="1"/>
  <c r="R493" i="1"/>
  <c r="S493" i="1" s="1"/>
  <c r="T494" i="1"/>
  <c r="C491" i="1"/>
  <c r="D494" i="1"/>
  <c r="E494" i="1" s="1"/>
  <c r="F494" i="1" s="1"/>
  <c r="G495" i="1" s="1"/>
  <c r="A495" i="1"/>
  <c r="P494" i="1"/>
  <c r="O427" i="1" l="1"/>
  <c r="Q427" i="1" s="1"/>
  <c r="B427" i="1" s="1"/>
  <c r="I428" i="1"/>
  <c r="H429" i="1"/>
  <c r="L428" i="1"/>
  <c r="M428" i="1" s="1"/>
  <c r="N428" i="1" s="1"/>
  <c r="K429" i="1"/>
  <c r="T495" i="1"/>
  <c r="R494" i="1"/>
  <c r="S494" i="1" s="1"/>
  <c r="U495" i="1"/>
  <c r="P495" i="1"/>
  <c r="D495" i="1"/>
  <c r="E495" i="1" s="1"/>
  <c r="F495" i="1" s="1"/>
  <c r="G496" i="1" s="1"/>
  <c r="A496" i="1"/>
  <c r="C492" i="1"/>
  <c r="L429" i="1" l="1"/>
  <c r="M429" i="1" s="1"/>
  <c r="N429" i="1" s="1"/>
  <c r="K430" i="1"/>
  <c r="H430" i="1"/>
  <c r="I429" i="1"/>
  <c r="O428" i="1"/>
  <c r="Q428" i="1" s="1"/>
  <c r="B428" i="1" s="1"/>
  <c r="A497" i="1"/>
  <c r="D496" i="1"/>
  <c r="E496" i="1" s="1"/>
  <c r="F496" i="1" s="1"/>
  <c r="G497" i="1" s="1"/>
  <c r="P496" i="1"/>
  <c r="C493" i="1"/>
  <c r="R495" i="1"/>
  <c r="S495" i="1" s="1"/>
  <c r="U496" i="1"/>
  <c r="T496" i="1"/>
  <c r="O429" i="1" l="1"/>
  <c r="Q429" i="1" s="1"/>
  <c r="B429" i="1" s="1"/>
  <c r="I430" i="1"/>
  <c r="H431" i="1"/>
  <c r="L430" i="1"/>
  <c r="M430" i="1" s="1"/>
  <c r="N430" i="1" s="1"/>
  <c r="K431" i="1"/>
  <c r="C494" i="1"/>
  <c r="U497" i="1"/>
  <c r="T497" i="1"/>
  <c r="R496" i="1"/>
  <c r="S496" i="1" s="1"/>
  <c r="P497" i="1"/>
  <c r="A498" i="1"/>
  <c r="D497" i="1"/>
  <c r="E497" i="1" s="1"/>
  <c r="F497" i="1" s="1"/>
  <c r="G498" i="1" s="1"/>
  <c r="L431" i="1" l="1"/>
  <c r="M431" i="1" s="1"/>
  <c r="N431" i="1" s="1"/>
  <c r="K432" i="1"/>
  <c r="H432" i="1"/>
  <c r="I431" i="1"/>
  <c r="O430" i="1"/>
  <c r="Q430" i="1" s="1"/>
  <c r="B430" i="1" s="1"/>
  <c r="U498" i="1"/>
  <c r="R497" i="1"/>
  <c r="S497" i="1" s="1"/>
  <c r="T498" i="1"/>
  <c r="C495" i="1"/>
  <c r="D498" i="1"/>
  <c r="E498" i="1" s="1"/>
  <c r="F498" i="1" s="1"/>
  <c r="G499" i="1" s="1"/>
  <c r="P498" i="1"/>
  <c r="A499" i="1"/>
  <c r="O431" i="1" l="1"/>
  <c r="Q431" i="1" s="1"/>
  <c r="B431" i="1" s="1"/>
  <c r="I432" i="1"/>
  <c r="H433" i="1"/>
  <c r="L432" i="1"/>
  <c r="M432" i="1" s="1"/>
  <c r="N432" i="1" s="1"/>
  <c r="K433" i="1"/>
  <c r="R498" i="1"/>
  <c r="S498" i="1" s="1"/>
  <c r="T499" i="1"/>
  <c r="U499" i="1"/>
  <c r="D499" i="1"/>
  <c r="E499" i="1" s="1"/>
  <c r="F499" i="1" s="1"/>
  <c r="G500" i="1" s="1"/>
  <c r="A500" i="1"/>
  <c r="P499" i="1"/>
  <c r="C496" i="1"/>
  <c r="L433" i="1" l="1"/>
  <c r="M433" i="1" s="1"/>
  <c r="N433" i="1" s="1"/>
  <c r="K434" i="1"/>
  <c r="H434" i="1"/>
  <c r="I433" i="1"/>
  <c r="O432" i="1"/>
  <c r="Q432" i="1" s="1"/>
  <c r="B432" i="1" s="1"/>
  <c r="T500" i="1"/>
  <c r="R499" i="1"/>
  <c r="S499" i="1" s="1"/>
  <c r="U500" i="1"/>
  <c r="C497" i="1"/>
  <c r="A501" i="1"/>
  <c r="D500" i="1"/>
  <c r="E500" i="1" s="1"/>
  <c r="F500" i="1" s="1"/>
  <c r="G501" i="1" s="1"/>
  <c r="P500" i="1"/>
  <c r="O433" i="1" l="1"/>
  <c r="Q433" i="1" s="1"/>
  <c r="B433" i="1" s="1"/>
  <c r="I434" i="1"/>
  <c r="H435" i="1"/>
  <c r="L434" i="1"/>
  <c r="M434" i="1" s="1"/>
  <c r="N434" i="1" s="1"/>
  <c r="K435" i="1"/>
  <c r="A502" i="1"/>
  <c r="D501" i="1"/>
  <c r="E501" i="1" s="1"/>
  <c r="F501" i="1" s="1"/>
  <c r="G502" i="1" s="1"/>
  <c r="P501" i="1"/>
  <c r="C498" i="1"/>
  <c r="R500" i="1"/>
  <c r="S500" i="1" s="1"/>
  <c r="T501" i="1"/>
  <c r="U501" i="1"/>
  <c r="L435" i="1" l="1"/>
  <c r="M435" i="1" s="1"/>
  <c r="N435" i="1" s="1"/>
  <c r="K436" i="1"/>
  <c r="I435" i="1"/>
  <c r="H436" i="1"/>
  <c r="O434" i="1"/>
  <c r="Q434" i="1" s="1"/>
  <c r="B434" i="1" s="1"/>
  <c r="C499" i="1"/>
  <c r="R501" i="1"/>
  <c r="S501" i="1" s="1"/>
  <c r="U502" i="1"/>
  <c r="T502" i="1"/>
  <c r="P502" i="1"/>
  <c r="D502" i="1"/>
  <c r="E502" i="1" s="1"/>
  <c r="F502" i="1" s="1"/>
  <c r="G503" i="1" s="1"/>
  <c r="A503" i="1"/>
  <c r="H437" i="1" l="1"/>
  <c r="I436" i="1"/>
  <c r="O435" i="1"/>
  <c r="Q435" i="1" s="1"/>
  <c r="B435" i="1" s="1"/>
  <c r="L436" i="1"/>
  <c r="M436" i="1" s="1"/>
  <c r="N436" i="1" s="1"/>
  <c r="K437" i="1"/>
  <c r="A504" i="1"/>
  <c r="D503" i="1"/>
  <c r="E503" i="1" s="1"/>
  <c r="F503" i="1" s="1"/>
  <c r="G504" i="1" s="1"/>
  <c r="P503" i="1"/>
  <c r="C500" i="1"/>
  <c r="U503" i="1"/>
  <c r="R502" i="1"/>
  <c r="S502" i="1" s="1"/>
  <c r="T503" i="1"/>
  <c r="L437" i="1" l="1"/>
  <c r="M437" i="1" s="1"/>
  <c r="N437" i="1" s="1"/>
  <c r="K438" i="1"/>
  <c r="O436" i="1"/>
  <c r="Q436" i="1" s="1"/>
  <c r="B436" i="1" s="1"/>
  <c r="H438" i="1"/>
  <c r="I437" i="1"/>
  <c r="R503" i="1"/>
  <c r="S503" i="1" s="1"/>
  <c r="T504" i="1"/>
  <c r="U504" i="1"/>
  <c r="C501" i="1"/>
  <c r="A505" i="1"/>
  <c r="D504" i="1"/>
  <c r="E504" i="1" s="1"/>
  <c r="F504" i="1" s="1"/>
  <c r="G505" i="1" s="1"/>
  <c r="P504" i="1"/>
  <c r="O437" i="1" l="1"/>
  <c r="Q437" i="1" s="1"/>
  <c r="B437" i="1" s="1"/>
  <c r="I438" i="1"/>
  <c r="H439" i="1"/>
  <c r="L438" i="1"/>
  <c r="M438" i="1" s="1"/>
  <c r="N438" i="1" s="1"/>
  <c r="K439" i="1"/>
  <c r="C502" i="1"/>
  <c r="U505" i="1"/>
  <c r="R504" i="1"/>
  <c r="S504" i="1" s="1"/>
  <c r="T505" i="1"/>
  <c r="D505" i="1"/>
  <c r="E505" i="1" s="1"/>
  <c r="F505" i="1" s="1"/>
  <c r="G506" i="1" s="1"/>
  <c r="A506" i="1"/>
  <c r="P505" i="1"/>
  <c r="L439" i="1" l="1"/>
  <c r="M439" i="1" s="1"/>
  <c r="N439" i="1" s="1"/>
  <c r="K440" i="1"/>
  <c r="I439" i="1"/>
  <c r="H440" i="1"/>
  <c r="O438" i="1"/>
  <c r="Q438" i="1" s="1"/>
  <c r="B438" i="1" s="1"/>
  <c r="U506" i="1"/>
  <c r="R505" i="1"/>
  <c r="S505" i="1" s="1"/>
  <c r="T506" i="1"/>
  <c r="P506" i="1"/>
  <c r="A507" i="1"/>
  <c r="D506" i="1"/>
  <c r="E506" i="1" s="1"/>
  <c r="F506" i="1" s="1"/>
  <c r="G507" i="1" s="1"/>
  <c r="C503" i="1"/>
  <c r="H441" i="1" l="1"/>
  <c r="I440" i="1"/>
  <c r="O439" i="1"/>
  <c r="Q439" i="1" s="1"/>
  <c r="B439" i="1" s="1"/>
  <c r="L440" i="1"/>
  <c r="M440" i="1" s="1"/>
  <c r="N440" i="1" s="1"/>
  <c r="K441" i="1"/>
  <c r="R506" i="1"/>
  <c r="S506" i="1" s="1"/>
  <c r="U507" i="1"/>
  <c r="T507" i="1"/>
  <c r="C504" i="1"/>
  <c r="P507" i="1"/>
  <c r="D507" i="1"/>
  <c r="E507" i="1" s="1"/>
  <c r="F507" i="1" s="1"/>
  <c r="G508" i="1" s="1"/>
  <c r="A508" i="1"/>
  <c r="L441" i="1" l="1"/>
  <c r="M441" i="1" s="1"/>
  <c r="N441" i="1" s="1"/>
  <c r="K442" i="1"/>
  <c r="O440" i="1"/>
  <c r="Q440" i="1" s="1"/>
  <c r="B440" i="1" s="1"/>
  <c r="I441" i="1"/>
  <c r="H442" i="1"/>
  <c r="D508" i="1"/>
  <c r="E508" i="1" s="1"/>
  <c r="F508" i="1" s="1"/>
  <c r="G509" i="1" s="1"/>
  <c r="P508" i="1"/>
  <c r="A509" i="1"/>
  <c r="C505" i="1"/>
  <c r="U508" i="1"/>
  <c r="R507" i="1"/>
  <c r="S507" i="1" s="1"/>
  <c r="T508" i="1"/>
  <c r="I442" i="1" l="1"/>
  <c r="H443" i="1"/>
  <c r="O441" i="1"/>
  <c r="Q441" i="1" s="1"/>
  <c r="B441" i="1" s="1"/>
  <c r="L442" i="1"/>
  <c r="M442" i="1" s="1"/>
  <c r="N442" i="1" s="1"/>
  <c r="K443" i="1"/>
  <c r="D509" i="1"/>
  <c r="E509" i="1" s="1"/>
  <c r="F509" i="1" s="1"/>
  <c r="G510" i="1" s="1"/>
  <c r="P509" i="1"/>
  <c r="A510" i="1"/>
  <c r="C506" i="1"/>
  <c r="U509" i="1"/>
  <c r="T509" i="1"/>
  <c r="R508" i="1"/>
  <c r="S508" i="1" s="1"/>
  <c r="I443" i="1" l="1"/>
  <c r="H444" i="1"/>
  <c r="L443" i="1"/>
  <c r="M443" i="1" s="1"/>
  <c r="N443" i="1" s="1"/>
  <c r="K444" i="1"/>
  <c r="O442" i="1"/>
  <c r="Q442" i="1" s="1"/>
  <c r="B442" i="1" s="1"/>
  <c r="P510" i="1"/>
  <c r="D510" i="1"/>
  <c r="E510" i="1" s="1"/>
  <c r="F510" i="1" s="1"/>
  <c r="G511" i="1" s="1"/>
  <c r="A511" i="1"/>
  <c r="C507" i="1"/>
  <c r="R509" i="1"/>
  <c r="S509" i="1" s="1"/>
  <c r="T510" i="1"/>
  <c r="U510" i="1"/>
  <c r="L444" i="1" l="1"/>
  <c r="M444" i="1" s="1"/>
  <c r="N444" i="1" s="1"/>
  <c r="K445" i="1"/>
  <c r="H445" i="1"/>
  <c r="I444" i="1"/>
  <c r="O443" i="1"/>
  <c r="Q443" i="1" s="1"/>
  <c r="B443" i="1" s="1"/>
  <c r="A512" i="1"/>
  <c r="D511" i="1"/>
  <c r="E511" i="1" s="1"/>
  <c r="F511" i="1" s="1"/>
  <c r="G512" i="1" s="1"/>
  <c r="P511" i="1"/>
  <c r="C508" i="1"/>
  <c r="U511" i="1"/>
  <c r="T511" i="1"/>
  <c r="R510" i="1"/>
  <c r="S510" i="1" s="1"/>
  <c r="O444" i="1" l="1"/>
  <c r="Q444" i="1" s="1"/>
  <c r="B444" i="1" s="1"/>
  <c r="I445" i="1"/>
  <c r="H446" i="1"/>
  <c r="L445" i="1"/>
  <c r="M445" i="1" s="1"/>
  <c r="N445" i="1" s="1"/>
  <c r="K446" i="1"/>
  <c r="C509" i="1"/>
  <c r="T512" i="1"/>
  <c r="U512" i="1"/>
  <c r="R511" i="1"/>
  <c r="S511" i="1" s="1"/>
  <c r="D512" i="1"/>
  <c r="E512" i="1" s="1"/>
  <c r="F512" i="1" s="1"/>
  <c r="G513" i="1" s="1"/>
  <c r="A513" i="1"/>
  <c r="P512" i="1"/>
  <c r="L446" i="1" l="1"/>
  <c r="M446" i="1" s="1"/>
  <c r="N446" i="1" s="1"/>
  <c r="K447" i="1"/>
  <c r="I446" i="1"/>
  <c r="H447" i="1"/>
  <c r="O445" i="1"/>
  <c r="Q445" i="1" s="1"/>
  <c r="B445" i="1" s="1"/>
  <c r="R512" i="1"/>
  <c r="S512" i="1" s="1"/>
  <c r="T513" i="1"/>
  <c r="U513" i="1"/>
  <c r="D513" i="1"/>
  <c r="E513" i="1" s="1"/>
  <c r="F513" i="1" s="1"/>
  <c r="G514" i="1" s="1"/>
  <c r="A514" i="1"/>
  <c r="P513" i="1"/>
  <c r="C510" i="1"/>
  <c r="I447" i="1" l="1"/>
  <c r="H448" i="1"/>
  <c r="O446" i="1"/>
  <c r="Q446" i="1" s="1"/>
  <c r="B446" i="1" s="1"/>
  <c r="L447" i="1"/>
  <c r="M447" i="1" s="1"/>
  <c r="N447" i="1" s="1"/>
  <c r="K448" i="1"/>
  <c r="U514" i="1"/>
  <c r="R513" i="1"/>
  <c r="S513" i="1" s="1"/>
  <c r="T514" i="1"/>
  <c r="P514" i="1"/>
  <c r="A515" i="1"/>
  <c r="D514" i="1"/>
  <c r="E514" i="1" s="1"/>
  <c r="F514" i="1" s="1"/>
  <c r="G515" i="1" s="1"/>
  <c r="C511" i="1"/>
  <c r="L448" i="1" l="1"/>
  <c r="M448" i="1" s="1"/>
  <c r="N448" i="1" s="1"/>
  <c r="K449" i="1"/>
  <c r="I448" i="1"/>
  <c r="H449" i="1"/>
  <c r="O447" i="1"/>
  <c r="Q447" i="1" s="1"/>
  <c r="B447" i="1" s="1"/>
  <c r="T515" i="1"/>
  <c r="U515" i="1"/>
  <c r="R514" i="1"/>
  <c r="S514" i="1" s="1"/>
  <c r="P515" i="1"/>
  <c r="D515" i="1"/>
  <c r="E515" i="1" s="1"/>
  <c r="F515" i="1" s="1"/>
  <c r="G516" i="1" s="1"/>
  <c r="A516" i="1"/>
  <c r="C512" i="1"/>
  <c r="I449" i="1" l="1"/>
  <c r="H450" i="1"/>
  <c r="O448" i="1"/>
  <c r="Q448" i="1" s="1"/>
  <c r="B448" i="1" s="1"/>
  <c r="L449" i="1"/>
  <c r="M449" i="1" s="1"/>
  <c r="N449" i="1" s="1"/>
  <c r="K450" i="1"/>
  <c r="A517" i="1"/>
  <c r="P516" i="1"/>
  <c r="D516" i="1"/>
  <c r="E516" i="1" s="1"/>
  <c r="F516" i="1" s="1"/>
  <c r="G517" i="1" s="1"/>
  <c r="R515" i="1"/>
  <c r="S515" i="1" s="1"/>
  <c r="T516" i="1"/>
  <c r="U516" i="1"/>
  <c r="C513" i="1"/>
  <c r="L450" i="1" l="1"/>
  <c r="M450" i="1" s="1"/>
  <c r="N450" i="1" s="1"/>
  <c r="K451" i="1"/>
  <c r="I450" i="1"/>
  <c r="H451" i="1"/>
  <c r="O449" i="1"/>
  <c r="Q449" i="1" s="1"/>
  <c r="B449" i="1" s="1"/>
  <c r="C514" i="1"/>
  <c r="U517" i="1"/>
  <c r="T517" i="1"/>
  <c r="R516" i="1"/>
  <c r="S516" i="1" s="1"/>
  <c r="A518" i="1"/>
  <c r="D517" i="1"/>
  <c r="E517" i="1" s="1"/>
  <c r="F517" i="1" s="1"/>
  <c r="G518" i="1" s="1"/>
  <c r="P517" i="1"/>
  <c r="I451" i="1" l="1"/>
  <c r="H452" i="1"/>
  <c r="O450" i="1"/>
  <c r="Q450" i="1" s="1"/>
  <c r="B450" i="1" s="1"/>
  <c r="L451" i="1"/>
  <c r="M451" i="1" s="1"/>
  <c r="N451" i="1" s="1"/>
  <c r="K452" i="1"/>
  <c r="C515" i="1"/>
  <c r="D518" i="1"/>
  <c r="E518" i="1" s="1"/>
  <c r="F518" i="1" s="1"/>
  <c r="G519" i="1" s="1"/>
  <c r="A519" i="1"/>
  <c r="P518" i="1"/>
  <c r="T518" i="1"/>
  <c r="U518" i="1"/>
  <c r="R517" i="1"/>
  <c r="S517" i="1" s="1"/>
  <c r="L452" i="1" l="1"/>
  <c r="M452" i="1" s="1"/>
  <c r="N452" i="1" s="1"/>
  <c r="K453" i="1"/>
  <c r="H453" i="1"/>
  <c r="I452" i="1"/>
  <c r="O451" i="1"/>
  <c r="Q451" i="1" s="1"/>
  <c r="B451" i="1" s="1"/>
  <c r="U519" i="1"/>
  <c r="R518" i="1"/>
  <c r="S518" i="1" s="1"/>
  <c r="T519" i="1"/>
  <c r="A520" i="1"/>
  <c r="D519" i="1"/>
  <c r="E519" i="1" s="1"/>
  <c r="F519" i="1" s="1"/>
  <c r="G520" i="1" s="1"/>
  <c r="P519" i="1"/>
  <c r="C516" i="1"/>
  <c r="O452" i="1" l="1"/>
  <c r="Q452" i="1" s="1"/>
  <c r="B452" i="1" s="1"/>
  <c r="I453" i="1"/>
  <c r="H454" i="1"/>
  <c r="L453" i="1"/>
  <c r="M453" i="1" s="1"/>
  <c r="N453" i="1" s="1"/>
  <c r="K454" i="1"/>
  <c r="R519" i="1"/>
  <c r="S519" i="1" s="1"/>
  <c r="U520" i="1"/>
  <c r="T520" i="1"/>
  <c r="C517" i="1"/>
  <c r="A521" i="1"/>
  <c r="D520" i="1"/>
  <c r="E520" i="1" s="1"/>
  <c r="F520" i="1" s="1"/>
  <c r="G521" i="1" s="1"/>
  <c r="P520" i="1"/>
  <c r="L454" i="1" l="1"/>
  <c r="M454" i="1" s="1"/>
  <c r="N454" i="1" s="1"/>
  <c r="K455" i="1"/>
  <c r="H455" i="1"/>
  <c r="I454" i="1"/>
  <c r="O453" i="1"/>
  <c r="Q453" i="1" s="1"/>
  <c r="B453" i="1" s="1"/>
  <c r="C518" i="1"/>
  <c r="U521" i="1"/>
  <c r="R520" i="1"/>
  <c r="S520" i="1" s="1"/>
  <c r="T521" i="1"/>
  <c r="D521" i="1"/>
  <c r="E521" i="1" s="1"/>
  <c r="F521" i="1" s="1"/>
  <c r="G522" i="1" s="1"/>
  <c r="A522" i="1"/>
  <c r="P521" i="1"/>
  <c r="O454" i="1" l="1"/>
  <c r="Q454" i="1" s="1"/>
  <c r="B454" i="1" s="1"/>
  <c r="I455" i="1"/>
  <c r="H456" i="1"/>
  <c r="L455" i="1"/>
  <c r="M455" i="1" s="1"/>
  <c r="N455" i="1" s="1"/>
  <c r="K456" i="1"/>
  <c r="D522" i="1"/>
  <c r="E522" i="1" s="1"/>
  <c r="F522" i="1" s="1"/>
  <c r="G523" i="1" s="1"/>
  <c r="A523" i="1"/>
  <c r="P522" i="1"/>
  <c r="U522" i="1"/>
  <c r="R521" i="1"/>
  <c r="S521" i="1" s="1"/>
  <c r="T522" i="1"/>
  <c r="C519" i="1"/>
  <c r="I456" i="1" l="1"/>
  <c r="H457" i="1"/>
  <c r="L456" i="1"/>
  <c r="M456" i="1" s="1"/>
  <c r="N456" i="1" s="1"/>
  <c r="K457" i="1"/>
  <c r="O455" i="1"/>
  <c r="Q455" i="1" s="1"/>
  <c r="B455" i="1" s="1"/>
  <c r="C520" i="1"/>
  <c r="U523" i="1"/>
  <c r="R522" i="1"/>
  <c r="S522" i="1" s="1"/>
  <c r="T523" i="1"/>
  <c r="A524" i="1"/>
  <c r="D523" i="1"/>
  <c r="E523" i="1" s="1"/>
  <c r="F523" i="1" s="1"/>
  <c r="G524" i="1" s="1"/>
  <c r="P523" i="1"/>
  <c r="L457" i="1" l="1"/>
  <c r="M457" i="1" s="1"/>
  <c r="N457" i="1" s="1"/>
  <c r="K458" i="1"/>
  <c r="I457" i="1"/>
  <c r="H458" i="1"/>
  <c r="O456" i="1"/>
  <c r="Q456" i="1" s="1"/>
  <c r="B456" i="1" s="1"/>
  <c r="P524" i="1"/>
  <c r="A525" i="1"/>
  <c r="D524" i="1"/>
  <c r="E524" i="1" s="1"/>
  <c r="F524" i="1" s="1"/>
  <c r="G525" i="1" s="1"/>
  <c r="C521" i="1"/>
  <c r="U524" i="1"/>
  <c r="T524" i="1"/>
  <c r="R523" i="1"/>
  <c r="S523" i="1" s="1"/>
  <c r="I458" i="1" l="1"/>
  <c r="H459" i="1"/>
  <c r="O457" i="1"/>
  <c r="Q457" i="1" s="1"/>
  <c r="B457" i="1" s="1"/>
  <c r="L458" i="1"/>
  <c r="M458" i="1" s="1"/>
  <c r="N458" i="1" s="1"/>
  <c r="K459" i="1"/>
  <c r="D525" i="1"/>
  <c r="E525" i="1" s="1"/>
  <c r="F525" i="1" s="1"/>
  <c r="G526" i="1" s="1"/>
  <c r="P525" i="1"/>
  <c r="A526" i="1"/>
  <c r="U525" i="1"/>
  <c r="T525" i="1"/>
  <c r="R524" i="1"/>
  <c r="S524" i="1" s="1"/>
  <c r="C522" i="1"/>
  <c r="L459" i="1" l="1"/>
  <c r="M459" i="1" s="1"/>
  <c r="N459" i="1" s="1"/>
  <c r="K460" i="1"/>
  <c r="H460" i="1"/>
  <c r="I459" i="1"/>
  <c r="O458" i="1"/>
  <c r="Q458" i="1" s="1"/>
  <c r="B458" i="1" s="1"/>
  <c r="P526" i="1"/>
  <c r="A527" i="1"/>
  <c r="D526" i="1"/>
  <c r="E526" i="1" s="1"/>
  <c r="F526" i="1" s="1"/>
  <c r="G527" i="1" s="1"/>
  <c r="C523" i="1"/>
  <c r="R525" i="1"/>
  <c r="S525" i="1" s="1"/>
  <c r="T526" i="1"/>
  <c r="U526" i="1"/>
  <c r="O459" i="1" l="1"/>
  <c r="Q459" i="1" s="1"/>
  <c r="B459" i="1" s="1"/>
  <c r="I460" i="1"/>
  <c r="H461" i="1"/>
  <c r="L460" i="1"/>
  <c r="M460" i="1" s="1"/>
  <c r="N460" i="1" s="1"/>
  <c r="K461" i="1"/>
  <c r="C524" i="1"/>
  <c r="R526" i="1"/>
  <c r="S526" i="1" s="1"/>
  <c r="T527" i="1"/>
  <c r="U527" i="1"/>
  <c r="P527" i="1"/>
  <c r="A528" i="1"/>
  <c r="D527" i="1"/>
  <c r="E527" i="1" s="1"/>
  <c r="F527" i="1" s="1"/>
  <c r="G528" i="1" s="1"/>
  <c r="L461" i="1" l="1"/>
  <c r="M461" i="1" s="1"/>
  <c r="N461" i="1" s="1"/>
  <c r="K462" i="1"/>
  <c r="I461" i="1"/>
  <c r="H462" i="1"/>
  <c r="O460" i="1"/>
  <c r="Q460" i="1" s="1"/>
  <c r="B460" i="1" s="1"/>
  <c r="D528" i="1"/>
  <c r="E528" i="1" s="1"/>
  <c r="F528" i="1" s="1"/>
  <c r="G529" i="1" s="1"/>
  <c r="A529" i="1"/>
  <c r="P528" i="1"/>
  <c r="U528" i="1"/>
  <c r="T528" i="1"/>
  <c r="R527" i="1"/>
  <c r="S527" i="1" s="1"/>
  <c r="C525" i="1"/>
  <c r="I462" i="1" l="1"/>
  <c r="H463" i="1"/>
  <c r="O461" i="1"/>
  <c r="Q461" i="1" s="1"/>
  <c r="B461" i="1" s="1"/>
  <c r="L462" i="1"/>
  <c r="M462" i="1" s="1"/>
  <c r="N462" i="1" s="1"/>
  <c r="K463" i="1"/>
  <c r="D529" i="1"/>
  <c r="E529" i="1" s="1"/>
  <c r="F529" i="1" s="1"/>
  <c r="G530" i="1" s="1"/>
  <c r="P529" i="1"/>
  <c r="A530" i="1"/>
  <c r="U529" i="1"/>
  <c r="R528" i="1"/>
  <c r="S528" i="1" s="1"/>
  <c r="T529" i="1"/>
  <c r="C526" i="1"/>
  <c r="L463" i="1" l="1"/>
  <c r="M463" i="1" s="1"/>
  <c r="N463" i="1" s="1"/>
  <c r="K464" i="1"/>
  <c r="H464" i="1"/>
  <c r="I463" i="1"/>
  <c r="O462" i="1"/>
  <c r="Q462" i="1" s="1"/>
  <c r="B462" i="1" s="1"/>
  <c r="D530" i="1"/>
  <c r="E530" i="1" s="1"/>
  <c r="F530" i="1" s="1"/>
  <c r="G531" i="1" s="1"/>
  <c r="P530" i="1"/>
  <c r="A531" i="1"/>
  <c r="C527" i="1"/>
  <c r="U530" i="1"/>
  <c r="T530" i="1"/>
  <c r="R529" i="1"/>
  <c r="S529" i="1" s="1"/>
  <c r="O463" i="1" l="1"/>
  <c r="Q463" i="1" s="1"/>
  <c r="B463" i="1" s="1"/>
  <c r="I464" i="1"/>
  <c r="H465" i="1"/>
  <c r="L464" i="1"/>
  <c r="M464" i="1" s="1"/>
  <c r="N464" i="1" s="1"/>
  <c r="K465" i="1"/>
  <c r="P531" i="1"/>
  <c r="A532" i="1"/>
  <c r="D531" i="1"/>
  <c r="E531" i="1" s="1"/>
  <c r="F531" i="1" s="1"/>
  <c r="G532" i="1" s="1"/>
  <c r="C528" i="1"/>
  <c r="R530" i="1"/>
  <c r="S530" i="1" s="1"/>
  <c r="T531" i="1"/>
  <c r="U531" i="1"/>
  <c r="L465" i="1" l="1"/>
  <c r="M465" i="1" s="1"/>
  <c r="N465" i="1" s="1"/>
  <c r="K466" i="1"/>
  <c r="I465" i="1"/>
  <c r="H466" i="1"/>
  <c r="O464" i="1"/>
  <c r="Q464" i="1" s="1"/>
  <c r="B464" i="1" s="1"/>
  <c r="C529" i="1"/>
  <c r="P532" i="1"/>
  <c r="A533" i="1"/>
  <c r="D532" i="1"/>
  <c r="E532" i="1" s="1"/>
  <c r="F532" i="1" s="1"/>
  <c r="G533" i="1" s="1"/>
  <c r="T532" i="1"/>
  <c r="U532" i="1"/>
  <c r="R531" i="1"/>
  <c r="S531" i="1" s="1"/>
  <c r="I466" i="1" l="1"/>
  <c r="H467" i="1"/>
  <c r="O465" i="1"/>
  <c r="Q465" i="1" s="1"/>
  <c r="B465" i="1" s="1"/>
  <c r="L466" i="1"/>
  <c r="M466" i="1" s="1"/>
  <c r="N466" i="1" s="1"/>
  <c r="K467" i="1"/>
  <c r="A534" i="1"/>
  <c r="P533" i="1"/>
  <c r="D533" i="1"/>
  <c r="E533" i="1" s="1"/>
  <c r="F533" i="1" s="1"/>
  <c r="G534" i="1" s="1"/>
  <c r="T533" i="1"/>
  <c r="U533" i="1"/>
  <c r="R532" i="1"/>
  <c r="S532" i="1" s="1"/>
  <c r="C530" i="1"/>
  <c r="L467" i="1" l="1"/>
  <c r="M467" i="1" s="1"/>
  <c r="N467" i="1" s="1"/>
  <c r="K468" i="1"/>
  <c r="H468" i="1"/>
  <c r="I467" i="1"/>
  <c r="O466" i="1"/>
  <c r="Q466" i="1" s="1"/>
  <c r="B466" i="1" s="1"/>
  <c r="D534" i="1"/>
  <c r="E534" i="1" s="1"/>
  <c r="F534" i="1" s="1"/>
  <c r="G535" i="1" s="1"/>
  <c r="A535" i="1"/>
  <c r="P534" i="1"/>
  <c r="C531" i="1"/>
  <c r="U534" i="1"/>
  <c r="R533" i="1"/>
  <c r="S533" i="1" s="1"/>
  <c r="T534" i="1"/>
  <c r="O467" i="1" l="1"/>
  <c r="Q467" i="1" s="1"/>
  <c r="B467" i="1" s="1"/>
  <c r="I468" i="1"/>
  <c r="H469" i="1"/>
  <c r="L468" i="1"/>
  <c r="M468" i="1" s="1"/>
  <c r="N468" i="1" s="1"/>
  <c r="K469" i="1"/>
  <c r="C532" i="1"/>
  <c r="T535" i="1"/>
  <c r="R534" i="1"/>
  <c r="S534" i="1" s="1"/>
  <c r="U535" i="1"/>
  <c r="D535" i="1"/>
  <c r="E535" i="1" s="1"/>
  <c r="F535" i="1" s="1"/>
  <c r="G536" i="1" s="1"/>
  <c r="P535" i="1"/>
  <c r="A536" i="1"/>
  <c r="L469" i="1" l="1"/>
  <c r="M469" i="1" s="1"/>
  <c r="N469" i="1" s="1"/>
  <c r="K470" i="1"/>
  <c r="H470" i="1"/>
  <c r="I469" i="1"/>
  <c r="O468" i="1"/>
  <c r="Q468" i="1" s="1"/>
  <c r="B468" i="1" s="1"/>
  <c r="D536" i="1"/>
  <c r="E536" i="1" s="1"/>
  <c r="F536" i="1" s="1"/>
  <c r="G537" i="1" s="1"/>
  <c r="P536" i="1"/>
  <c r="A537" i="1"/>
  <c r="U536" i="1"/>
  <c r="R535" i="1"/>
  <c r="S535" i="1" s="1"/>
  <c r="T536" i="1"/>
  <c r="C533" i="1"/>
  <c r="O469" i="1" l="1"/>
  <c r="Q469" i="1" s="1"/>
  <c r="B469" i="1" s="1"/>
  <c r="I470" i="1"/>
  <c r="H471" i="1"/>
  <c r="L470" i="1"/>
  <c r="M470" i="1" s="1"/>
  <c r="N470" i="1" s="1"/>
  <c r="K471" i="1"/>
  <c r="A538" i="1"/>
  <c r="D537" i="1"/>
  <c r="E537" i="1" s="1"/>
  <c r="F537" i="1" s="1"/>
  <c r="G538" i="1" s="1"/>
  <c r="P537" i="1"/>
  <c r="C534" i="1"/>
  <c r="U537" i="1"/>
  <c r="T537" i="1"/>
  <c r="R536" i="1"/>
  <c r="S536" i="1" s="1"/>
  <c r="O470" i="1" l="1"/>
  <c r="Q470" i="1" s="1"/>
  <c r="B470" i="1" s="1"/>
  <c r="L471" i="1"/>
  <c r="M471" i="1" s="1"/>
  <c r="N471" i="1" s="1"/>
  <c r="K472" i="1"/>
  <c r="I471" i="1"/>
  <c r="H472" i="1"/>
  <c r="C535" i="1"/>
  <c r="T538" i="1"/>
  <c r="U538" i="1"/>
  <c r="R537" i="1"/>
  <c r="S537" i="1" s="1"/>
  <c r="P538" i="1"/>
  <c r="A539" i="1"/>
  <c r="D538" i="1"/>
  <c r="E538" i="1" s="1"/>
  <c r="F538" i="1" s="1"/>
  <c r="G539" i="1" s="1"/>
  <c r="I472" i="1" l="1"/>
  <c r="H473" i="1"/>
  <c r="O471" i="1"/>
  <c r="Q471" i="1" s="1"/>
  <c r="B471" i="1" s="1"/>
  <c r="L472" i="1"/>
  <c r="M472" i="1" s="1"/>
  <c r="N472" i="1" s="1"/>
  <c r="K473" i="1"/>
  <c r="U539" i="1"/>
  <c r="R538" i="1"/>
  <c r="S538" i="1" s="1"/>
  <c r="T539" i="1"/>
  <c r="D539" i="1"/>
  <c r="E539" i="1" s="1"/>
  <c r="F539" i="1" s="1"/>
  <c r="G540" i="1" s="1"/>
  <c r="P539" i="1"/>
  <c r="A540" i="1"/>
  <c r="C536" i="1"/>
  <c r="L473" i="1" l="1"/>
  <c r="M473" i="1" s="1"/>
  <c r="N473" i="1" s="1"/>
  <c r="K474" i="1"/>
  <c r="I473" i="1"/>
  <c r="H474" i="1"/>
  <c r="O472" i="1"/>
  <c r="Q472" i="1" s="1"/>
  <c r="B472" i="1" s="1"/>
  <c r="P540" i="1"/>
  <c r="A541" i="1"/>
  <c r="D540" i="1"/>
  <c r="E540" i="1" s="1"/>
  <c r="F540" i="1" s="1"/>
  <c r="G541" i="1" s="1"/>
  <c r="C537" i="1"/>
  <c r="U540" i="1"/>
  <c r="R539" i="1"/>
  <c r="S539" i="1" s="1"/>
  <c r="T540" i="1"/>
  <c r="H475" i="1" l="1"/>
  <c r="I474" i="1"/>
  <c r="O473" i="1"/>
  <c r="Q473" i="1" s="1"/>
  <c r="B473" i="1" s="1"/>
  <c r="L474" i="1"/>
  <c r="M474" i="1" s="1"/>
  <c r="N474" i="1" s="1"/>
  <c r="K475" i="1"/>
  <c r="C538" i="1"/>
  <c r="D541" i="1"/>
  <c r="E541" i="1" s="1"/>
  <c r="F541" i="1" s="1"/>
  <c r="G542" i="1" s="1"/>
  <c r="P541" i="1"/>
  <c r="A542" i="1"/>
  <c r="U541" i="1"/>
  <c r="T541" i="1"/>
  <c r="R540" i="1"/>
  <c r="S540" i="1" s="1"/>
  <c r="L475" i="1" l="1"/>
  <c r="M475" i="1" s="1"/>
  <c r="N475" i="1" s="1"/>
  <c r="K476" i="1"/>
  <c r="O474" i="1"/>
  <c r="Q474" i="1" s="1"/>
  <c r="B474" i="1" s="1"/>
  <c r="H476" i="1"/>
  <c r="I475" i="1"/>
  <c r="U542" i="1"/>
  <c r="R541" i="1"/>
  <c r="S541" i="1" s="1"/>
  <c r="T542" i="1"/>
  <c r="A543" i="1"/>
  <c r="D542" i="1"/>
  <c r="E542" i="1" s="1"/>
  <c r="F542" i="1" s="1"/>
  <c r="G543" i="1" s="1"/>
  <c r="P542" i="1"/>
  <c r="C539" i="1"/>
  <c r="O475" i="1" l="1"/>
  <c r="Q475" i="1" s="1"/>
  <c r="B475" i="1" s="1"/>
  <c r="I476" i="1"/>
  <c r="H477" i="1"/>
  <c r="L476" i="1"/>
  <c r="M476" i="1" s="1"/>
  <c r="N476" i="1" s="1"/>
  <c r="K477" i="1"/>
  <c r="C540" i="1"/>
  <c r="U543" i="1"/>
  <c r="R542" i="1"/>
  <c r="S542" i="1" s="1"/>
  <c r="T543" i="1"/>
  <c r="D543" i="1"/>
  <c r="E543" i="1" s="1"/>
  <c r="F543" i="1" s="1"/>
  <c r="G544" i="1" s="1"/>
  <c r="A544" i="1"/>
  <c r="P543" i="1"/>
  <c r="L477" i="1" l="1"/>
  <c r="M477" i="1" s="1"/>
  <c r="N477" i="1" s="1"/>
  <c r="K478" i="1"/>
  <c r="I477" i="1"/>
  <c r="H478" i="1"/>
  <c r="O476" i="1"/>
  <c r="Q476" i="1" s="1"/>
  <c r="B476" i="1" s="1"/>
  <c r="R543" i="1"/>
  <c r="S543" i="1" s="1"/>
  <c r="T544" i="1"/>
  <c r="U544" i="1"/>
  <c r="D544" i="1"/>
  <c r="E544" i="1" s="1"/>
  <c r="F544" i="1" s="1"/>
  <c r="G545" i="1" s="1"/>
  <c r="P544" i="1"/>
  <c r="A545" i="1"/>
  <c r="C541" i="1"/>
  <c r="H479" i="1" l="1"/>
  <c r="I478" i="1"/>
  <c r="O477" i="1"/>
  <c r="Q477" i="1" s="1"/>
  <c r="B477" i="1" s="1"/>
  <c r="L478" i="1"/>
  <c r="M478" i="1" s="1"/>
  <c r="N478" i="1" s="1"/>
  <c r="K479" i="1"/>
  <c r="A546" i="1"/>
  <c r="D545" i="1"/>
  <c r="E545" i="1" s="1"/>
  <c r="F545" i="1" s="1"/>
  <c r="G546" i="1" s="1"/>
  <c r="P545" i="1"/>
  <c r="C542" i="1"/>
  <c r="U545" i="1"/>
  <c r="R544" i="1"/>
  <c r="S544" i="1" s="1"/>
  <c r="T545" i="1"/>
  <c r="L479" i="1" l="1"/>
  <c r="M479" i="1" s="1"/>
  <c r="N479" i="1" s="1"/>
  <c r="K480" i="1"/>
  <c r="O478" i="1"/>
  <c r="Q478" i="1" s="1"/>
  <c r="B478" i="1" s="1"/>
  <c r="I479" i="1"/>
  <c r="H480" i="1"/>
  <c r="C543" i="1"/>
  <c r="U546" i="1"/>
  <c r="T546" i="1"/>
  <c r="R545" i="1"/>
  <c r="S545" i="1" s="1"/>
  <c r="P546" i="1"/>
  <c r="D546" i="1"/>
  <c r="E546" i="1" s="1"/>
  <c r="F546" i="1" s="1"/>
  <c r="G547" i="1" s="1"/>
  <c r="A547" i="1"/>
  <c r="I480" i="1" l="1"/>
  <c r="H481" i="1"/>
  <c r="O479" i="1"/>
  <c r="Q479" i="1" s="1"/>
  <c r="B479" i="1" s="1"/>
  <c r="L480" i="1"/>
  <c r="M480" i="1" s="1"/>
  <c r="N480" i="1" s="1"/>
  <c r="K481" i="1"/>
  <c r="P547" i="1"/>
  <c r="A548" i="1"/>
  <c r="D547" i="1"/>
  <c r="E547" i="1" s="1"/>
  <c r="F547" i="1" s="1"/>
  <c r="G548" i="1" s="1"/>
  <c r="U547" i="1"/>
  <c r="R546" i="1"/>
  <c r="S546" i="1" s="1"/>
  <c r="T547" i="1"/>
  <c r="C544" i="1"/>
  <c r="L481" i="1" l="1"/>
  <c r="M481" i="1" s="1"/>
  <c r="N481" i="1" s="1"/>
  <c r="K482" i="1"/>
  <c r="H482" i="1"/>
  <c r="I481" i="1"/>
  <c r="O480" i="1"/>
  <c r="Q480" i="1" s="1"/>
  <c r="B480" i="1" s="1"/>
  <c r="C545" i="1"/>
  <c r="U548" i="1"/>
  <c r="R547" i="1"/>
  <c r="S547" i="1" s="1"/>
  <c r="T548" i="1"/>
  <c r="P548" i="1"/>
  <c r="D548" i="1"/>
  <c r="E548" i="1" s="1"/>
  <c r="F548" i="1" s="1"/>
  <c r="G549" i="1" s="1"/>
  <c r="A549" i="1"/>
  <c r="O481" i="1" l="1"/>
  <c r="Q481" i="1" s="1"/>
  <c r="B481" i="1" s="1"/>
  <c r="I482" i="1"/>
  <c r="H483" i="1"/>
  <c r="L482" i="1"/>
  <c r="M482" i="1" s="1"/>
  <c r="N482" i="1" s="1"/>
  <c r="K483" i="1"/>
  <c r="P549" i="1"/>
  <c r="A550" i="1"/>
  <c r="D549" i="1"/>
  <c r="E549" i="1" s="1"/>
  <c r="F549" i="1" s="1"/>
  <c r="G550" i="1" s="1"/>
  <c r="T549" i="1"/>
  <c r="U549" i="1"/>
  <c r="R548" i="1"/>
  <c r="S548" i="1" s="1"/>
  <c r="C546" i="1"/>
  <c r="L483" i="1" l="1"/>
  <c r="M483" i="1" s="1"/>
  <c r="N483" i="1" s="1"/>
  <c r="K484" i="1"/>
  <c r="I483" i="1"/>
  <c r="H484" i="1"/>
  <c r="O482" i="1"/>
  <c r="Q482" i="1" s="1"/>
  <c r="B482" i="1" s="1"/>
  <c r="C547" i="1"/>
  <c r="P550" i="1"/>
  <c r="D550" i="1"/>
  <c r="E550" i="1" s="1"/>
  <c r="F550" i="1" s="1"/>
  <c r="G551" i="1" s="1"/>
  <c r="A551" i="1"/>
  <c r="U550" i="1"/>
  <c r="R549" i="1"/>
  <c r="S549" i="1" s="1"/>
  <c r="T550" i="1"/>
  <c r="I484" i="1" l="1"/>
  <c r="H485" i="1"/>
  <c r="O483" i="1"/>
  <c r="Q483" i="1" s="1"/>
  <c r="B483" i="1" s="1"/>
  <c r="L484" i="1"/>
  <c r="M484" i="1" s="1"/>
  <c r="N484" i="1" s="1"/>
  <c r="K485" i="1"/>
  <c r="U551" i="1"/>
  <c r="T551" i="1"/>
  <c r="R550" i="1"/>
  <c r="S550" i="1" s="1"/>
  <c r="C548" i="1"/>
  <c r="P551" i="1"/>
  <c r="A552" i="1"/>
  <c r="D551" i="1"/>
  <c r="E551" i="1" s="1"/>
  <c r="F551" i="1" s="1"/>
  <c r="G552" i="1" s="1"/>
  <c r="L485" i="1" l="1"/>
  <c r="M485" i="1" s="1"/>
  <c r="N485" i="1" s="1"/>
  <c r="K486" i="1"/>
  <c r="I485" i="1"/>
  <c r="H486" i="1"/>
  <c r="O484" i="1"/>
  <c r="Q484" i="1" s="1"/>
  <c r="B484" i="1" s="1"/>
  <c r="D552" i="1"/>
  <c r="E552" i="1" s="1"/>
  <c r="F552" i="1" s="1"/>
  <c r="G553" i="1" s="1"/>
  <c r="P552" i="1"/>
  <c r="A553" i="1"/>
  <c r="R551" i="1"/>
  <c r="S551" i="1" s="1"/>
  <c r="T552" i="1"/>
  <c r="U552" i="1"/>
  <c r="C549" i="1"/>
  <c r="I486" i="1" l="1"/>
  <c r="H487" i="1"/>
  <c r="O485" i="1"/>
  <c r="Q485" i="1" s="1"/>
  <c r="B485" i="1" s="1"/>
  <c r="L486" i="1"/>
  <c r="M486" i="1" s="1"/>
  <c r="N486" i="1" s="1"/>
  <c r="K487" i="1"/>
  <c r="D553" i="1"/>
  <c r="E553" i="1" s="1"/>
  <c r="F553" i="1" s="1"/>
  <c r="G554" i="1" s="1"/>
  <c r="A554" i="1"/>
  <c r="P553" i="1"/>
  <c r="C550" i="1"/>
  <c r="U553" i="1"/>
  <c r="R552" i="1"/>
  <c r="S552" i="1" s="1"/>
  <c r="T553" i="1"/>
  <c r="H488" i="1" l="1"/>
  <c r="I487" i="1"/>
  <c r="L487" i="1"/>
  <c r="M487" i="1" s="1"/>
  <c r="N487" i="1" s="1"/>
  <c r="K488" i="1"/>
  <c r="O486" i="1"/>
  <c r="Q486" i="1" s="1"/>
  <c r="B486" i="1" s="1"/>
  <c r="C551" i="1"/>
  <c r="D554" i="1"/>
  <c r="E554" i="1" s="1"/>
  <c r="F554" i="1" s="1"/>
  <c r="G555" i="1" s="1"/>
  <c r="P554" i="1"/>
  <c r="A555" i="1"/>
  <c r="U554" i="1"/>
  <c r="R553" i="1"/>
  <c r="S553" i="1" s="1"/>
  <c r="T554" i="1"/>
  <c r="L488" i="1" l="1"/>
  <c r="M488" i="1" s="1"/>
  <c r="N488" i="1" s="1"/>
  <c r="K489" i="1"/>
  <c r="O487" i="1"/>
  <c r="Q487" i="1" s="1"/>
  <c r="B487" i="1" s="1"/>
  <c r="I488" i="1"/>
  <c r="H489" i="1"/>
  <c r="D555" i="1"/>
  <c r="E555" i="1" s="1"/>
  <c r="F555" i="1" s="1"/>
  <c r="G556" i="1" s="1"/>
  <c r="P555" i="1"/>
  <c r="A556" i="1"/>
  <c r="U555" i="1"/>
  <c r="T555" i="1"/>
  <c r="R554" i="1"/>
  <c r="S554" i="1" s="1"/>
  <c r="C552" i="1"/>
  <c r="H490" i="1" l="1"/>
  <c r="I489" i="1"/>
  <c r="O488" i="1"/>
  <c r="Q488" i="1" s="1"/>
  <c r="B488" i="1" s="1"/>
  <c r="L489" i="1"/>
  <c r="M489" i="1" s="1"/>
  <c r="N489" i="1" s="1"/>
  <c r="K490" i="1"/>
  <c r="P556" i="1"/>
  <c r="A557" i="1"/>
  <c r="D556" i="1"/>
  <c r="E556" i="1" s="1"/>
  <c r="F556" i="1" s="1"/>
  <c r="G557" i="1" s="1"/>
  <c r="C553" i="1"/>
  <c r="U556" i="1"/>
  <c r="R555" i="1"/>
  <c r="S555" i="1" s="1"/>
  <c r="T556" i="1"/>
  <c r="L490" i="1" l="1"/>
  <c r="M490" i="1" s="1"/>
  <c r="N490" i="1" s="1"/>
  <c r="K491" i="1"/>
  <c r="O489" i="1"/>
  <c r="Q489" i="1" s="1"/>
  <c r="B489" i="1" s="1"/>
  <c r="I490" i="1"/>
  <c r="H491" i="1"/>
  <c r="C554" i="1"/>
  <c r="T557" i="1"/>
  <c r="U557" i="1"/>
  <c r="R556" i="1"/>
  <c r="S556" i="1" s="1"/>
  <c r="P557" i="1"/>
  <c r="A558" i="1"/>
  <c r="D557" i="1"/>
  <c r="E557" i="1" s="1"/>
  <c r="F557" i="1" s="1"/>
  <c r="G558" i="1" s="1"/>
  <c r="I491" i="1" l="1"/>
  <c r="H492" i="1"/>
  <c r="O490" i="1"/>
  <c r="Q490" i="1" s="1"/>
  <c r="B490" i="1" s="1"/>
  <c r="L491" i="1"/>
  <c r="M491" i="1" s="1"/>
  <c r="N491" i="1" s="1"/>
  <c r="K492" i="1"/>
  <c r="P558" i="1"/>
  <c r="A559" i="1"/>
  <c r="D558" i="1"/>
  <c r="E558" i="1" s="1"/>
  <c r="F558" i="1" s="1"/>
  <c r="G559" i="1" s="1"/>
  <c r="C555" i="1"/>
  <c r="U558" i="1"/>
  <c r="T558" i="1"/>
  <c r="R557" i="1"/>
  <c r="S557" i="1" s="1"/>
  <c r="L492" i="1" l="1"/>
  <c r="M492" i="1" s="1"/>
  <c r="N492" i="1" s="1"/>
  <c r="K493" i="1"/>
  <c r="I492" i="1"/>
  <c r="H493" i="1"/>
  <c r="O491" i="1"/>
  <c r="Q491" i="1" s="1"/>
  <c r="B491" i="1" s="1"/>
  <c r="P559" i="1"/>
  <c r="A560" i="1"/>
  <c r="D559" i="1"/>
  <c r="E559" i="1" s="1"/>
  <c r="F559" i="1" s="1"/>
  <c r="G560" i="1" s="1"/>
  <c r="U559" i="1"/>
  <c r="R558" i="1"/>
  <c r="S558" i="1" s="1"/>
  <c r="T559" i="1"/>
  <c r="C556" i="1"/>
  <c r="H494" i="1" l="1"/>
  <c r="I493" i="1"/>
  <c r="O492" i="1"/>
  <c r="Q492" i="1" s="1"/>
  <c r="B492" i="1" s="1"/>
  <c r="L493" i="1"/>
  <c r="M493" i="1" s="1"/>
  <c r="N493" i="1" s="1"/>
  <c r="K494" i="1"/>
  <c r="D560" i="1"/>
  <c r="E560" i="1" s="1"/>
  <c r="F560" i="1" s="1"/>
  <c r="G561" i="1" s="1"/>
  <c r="A561" i="1"/>
  <c r="P560" i="1"/>
  <c r="C557" i="1"/>
  <c r="R559" i="1"/>
  <c r="S559" i="1" s="1"/>
  <c r="U560" i="1"/>
  <c r="T560" i="1"/>
  <c r="L494" i="1" l="1"/>
  <c r="M494" i="1" s="1"/>
  <c r="N494" i="1" s="1"/>
  <c r="K495" i="1"/>
  <c r="O493" i="1"/>
  <c r="Q493" i="1" s="1"/>
  <c r="B493" i="1" s="1"/>
  <c r="I494" i="1"/>
  <c r="H495" i="1"/>
  <c r="U561" i="1"/>
  <c r="R560" i="1"/>
  <c r="S560" i="1" s="1"/>
  <c r="T561" i="1"/>
  <c r="A562" i="1"/>
  <c r="D561" i="1"/>
  <c r="E561" i="1" s="1"/>
  <c r="F561" i="1" s="1"/>
  <c r="G562" i="1" s="1"/>
  <c r="P561" i="1"/>
  <c r="C558" i="1"/>
  <c r="I495" i="1" l="1"/>
  <c r="H496" i="1"/>
  <c r="O494" i="1"/>
  <c r="Q494" i="1" s="1"/>
  <c r="B494" i="1" s="1"/>
  <c r="L495" i="1"/>
  <c r="M495" i="1" s="1"/>
  <c r="N495" i="1" s="1"/>
  <c r="K496" i="1"/>
  <c r="P562" i="1"/>
  <c r="A563" i="1"/>
  <c r="D562" i="1"/>
  <c r="E562" i="1" s="1"/>
  <c r="F562" i="1" s="1"/>
  <c r="G563" i="1" s="1"/>
  <c r="C559" i="1"/>
  <c r="U562" i="1"/>
  <c r="R561" i="1"/>
  <c r="S561" i="1" s="1"/>
  <c r="T562" i="1"/>
  <c r="L496" i="1" l="1"/>
  <c r="M496" i="1" s="1"/>
  <c r="N496" i="1" s="1"/>
  <c r="K497" i="1"/>
  <c r="I496" i="1"/>
  <c r="H497" i="1"/>
  <c r="O495" i="1"/>
  <c r="Q495" i="1" s="1"/>
  <c r="B495" i="1" s="1"/>
  <c r="A564" i="1"/>
  <c r="D563" i="1"/>
  <c r="E563" i="1" s="1"/>
  <c r="F563" i="1" s="1"/>
  <c r="G564" i="1" s="1"/>
  <c r="P563" i="1"/>
  <c r="C560" i="1"/>
  <c r="R562" i="1"/>
  <c r="S562" i="1" s="1"/>
  <c r="U563" i="1"/>
  <c r="T563" i="1"/>
  <c r="H498" i="1" l="1"/>
  <c r="I497" i="1"/>
  <c r="O496" i="1"/>
  <c r="Q496" i="1" s="1"/>
  <c r="B496" i="1" s="1"/>
  <c r="L497" i="1"/>
  <c r="M497" i="1" s="1"/>
  <c r="N497" i="1" s="1"/>
  <c r="K498" i="1"/>
  <c r="C561" i="1"/>
  <c r="R563" i="1"/>
  <c r="S563" i="1" s="1"/>
  <c r="U564" i="1"/>
  <c r="T564" i="1"/>
  <c r="A565" i="1"/>
  <c r="D564" i="1"/>
  <c r="E564" i="1" s="1"/>
  <c r="F564" i="1" s="1"/>
  <c r="G565" i="1" s="1"/>
  <c r="P564" i="1"/>
  <c r="L498" i="1" l="1"/>
  <c r="M498" i="1" s="1"/>
  <c r="N498" i="1" s="1"/>
  <c r="K499" i="1"/>
  <c r="O497" i="1"/>
  <c r="Q497" i="1" s="1"/>
  <c r="B497" i="1" s="1"/>
  <c r="H499" i="1"/>
  <c r="I498" i="1"/>
  <c r="C562" i="1"/>
  <c r="U565" i="1"/>
  <c r="R564" i="1"/>
  <c r="S564" i="1" s="1"/>
  <c r="T565" i="1"/>
  <c r="P565" i="1"/>
  <c r="A566" i="1"/>
  <c r="D565" i="1"/>
  <c r="E565" i="1" s="1"/>
  <c r="F565" i="1" s="1"/>
  <c r="G566" i="1" s="1"/>
  <c r="O498" i="1" l="1"/>
  <c r="Q498" i="1" s="1"/>
  <c r="B498" i="1" s="1"/>
  <c r="I499" i="1"/>
  <c r="H500" i="1"/>
  <c r="L499" i="1"/>
  <c r="M499" i="1" s="1"/>
  <c r="N499" i="1" s="1"/>
  <c r="K500" i="1"/>
  <c r="R565" i="1"/>
  <c r="S565" i="1" s="1"/>
  <c r="U566" i="1"/>
  <c r="T566" i="1"/>
  <c r="P566" i="1"/>
  <c r="D566" i="1"/>
  <c r="E566" i="1" s="1"/>
  <c r="F566" i="1" s="1"/>
  <c r="G567" i="1" s="1"/>
  <c r="A567" i="1"/>
  <c r="C563" i="1"/>
  <c r="L500" i="1" l="1"/>
  <c r="M500" i="1" s="1"/>
  <c r="N500" i="1" s="1"/>
  <c r="K501" i="1"/>
  <c r="H501" i="1"/>
  <c r="I500" i="1"/>
  <c r="O499" i="1"/>
  <c r="Q499" i="1" s="1"/>
  <c r="B499" i="1" s="1"/>
  <c r="R566" i="1"/>
  <c r="S566" i="1" s="1"/>
  <c r="U567" i="1"/>
  <c r="T567" i="1"/>
  <c r="C564" i="1"/>
  <c r="A568" i="1"/>
  <c r="D567" i="1"/>
  <c r="E567" i="1" s="1"/>
  <c r="F567" i="1" s="1"/>
  <c r="G568" i="1" s="1"/>
  <c r="P567" i="1"/>
  <c r="O500" i="1" l="1"/>
  <c r="Q500" i="1" s="1"/>
  <c r="B500" i="1" s="1"/>
  <c r="H502" i="1"/>
  <c r="I501" i="1"/>
  <c r="L501" i="1"/>
  <c r="M501" i="1" s="1"/>
  <c r="N501" i="1" s="1"/>
  <c r="K502" i="1"/>
  <c r="A569" i="1"/>
  <c r="D568" i="1"/>
  <c r="E568" i="1" s="1"/>
  <c r="F568" i="1" s="1"/>
  <c r="G569" i="1" s="1"/>
  <c r="P568" i="1"/>
  <c r="C565" i="1"/>
  <c r="U568" i="1"/>
  <c r="R567" i="1"/>
  <c r="S567" i="1" s="1"/>
  <c r="T568" i="1"/>
  <c r="L502" i="1" l="1"/>
  <c r="M502" i="1" s="1"/>
  <c r="N502" i="1" s="1"/>
  <c r="K503" i="1"/>
  <c r="O501" i="1"/>
  <c r="Q501" i="1" s="1"/>
  <c r="B501" i="1" s="1"/>
  <c r="I502" i="1"/>
  <c r="H503" i="1"/>
  <c r="T569" i="1"/>
  <c r="U569" i="1"/>
  <c r="R568" i="1"/>
  <c r="S568" i="1" s="1"/>
  <c r="C566" i="1"/>
  <c r="D569" i="1"/>
  <c r="E569" i="1" s="1"/>
  <c r="F569" i="1" s="1"/>
  <c r="G570" i="1" s="1"/>
  <c r="P569" i="1"/>
  <c r="A570" i="1"/>
  <c r="I503" i="1" l="1"/>
  <c r="H504" i="1"/>
  <c r="O502" i="1"/>
  <c r="Q502" i="1" s="1"/>
  <c r="B502" i="1" s="1"/>
  <c r="L503" i="1"/>
  <c r="M503" i="1" s="1"/>
  <c r="N503" i="1" s="1"/>
  <c r="K504" i="1"/>
  <c r="C567" i="1"/>
  <c r="A571" i="1"/>
  <c r="D570" i="1"/>
  <c r="E570" i="1" s="1"/>
  <c r="F570" i="1" s="1"/>
  <c r="G571" i="1" s="1"/>
  <c r="P570" i="1"/>
  <c r="U570" i="1"/>
  <c r="R569" i="1"/>
  <c r="S569" i="1" s="1"/>
  <c r="T570" i="1"/>
  <c r="L504" i="1" l="1"/>
  <c r="M504" i="1" s="1"/>
  <c r="N504" i="1" s="1"/>
  <c r="K505" i="1"/>
  <c r="I504" i="1"/>
  <c r="H505" i="1"/>
  <c r="O503" i="1"/>
  <c r="Q503" i="1" s="1"/>
  <c r="B503" i="1" s="1"/>
  <c r="C568" i="1"/>
  <c r="U571" i="1"/>
  <c r="T571" i="1"/>
  <c r="R570" i="1"/>
  <c r="S570" i="1" s="1"/>
  <c r="D571" i="1"/>
  <c r="E571" i="1" s="1"/>
  <c r="F571" i="1" s="1"/>
  <c r="G572" i="1" s="1"/>
  <c r="A572" i="1"/>
  <c r="P571" i="1"/>
  <c r="H506" i="1" l="1"/>
  <c r="I505" i="1"/>
  <c r="O504" i="1"/>
  <c r="Q504" i="1" s="1"/>
  <c r="B504" i="1" s="1"/>
  <c r="L505" i="1"/>
  <c r="M505" i="1" s="1"/>
  <c r="N505" i="1" s="1"/>
  <c r="K506" i="1"/>
  <c r="R571" i="1"/>
  <c r="S571" i="1" s="1"/>
  <c r="T572" i="1"/>
  <c r="U572" i="1"/>
  <c r="D572" i="1"/>
  <c r="E572" i="1" s="1"/>
  <c r="F572" i="1" s="1"/>
  <c r="G573" i="1" s="1"/>
  <c r="P572" i="1"/>
  <c r="A573" i="1"/>
  <c r="C569" i="1"/>
  <c r="L506" i="1" l="1"/>
  <c r="M506" i="1" s="1"/>
  <c r="N506" i="1" s="1"/>
  <c r="K507" i="1"/>
  <c r="O505" i="1"/>
  <c r="Q505" i="1" s="1"/>
  <c r="B505" i="1" s="1"/>
  <c r="I506" i="1"/>
  <c r="H507" i="1"/>
  <c r="C570" i="1"/>
  <c r="P573" i="1"/>
  <c r="D573" i="1"/>
  <c r="E573" i="1" s="1"/>
  <c r="F573" i="1" s="1"/>
  <c r="G574" i="1" s="1"/>
  <c r="A574" i="1"/>
  <c r="R572" i="1"/>
  <c r="S572" i="1" s="1"/>
  <c r="T573" i="1"/>
  <c r="U573" i="1"/>
  <c r="I507" i="1" l="1"/>
  <c r="H508" i="1"/>
  <c r="O506" i="1"/>
  <c r="Q506" i="1" s="1"/>
  <c r="B506" i="1" s="1"/>
  <c r="L507" i="1"/>
  <c r="M507" i="1" s="1"/>
  <c r="N507" i="1" s="1"/>
  <c r="K508" i="1"/>
  <c r="C571" i="1"/>
  <c r="P574" i="1"/>
  <c r="D574" i="1"/>
  <c r="E574" i="1" s="1"/>
  <c r="F574" i="1" s="1"/>
  <c r="G575" i="1" s="1"/>
  <c r="A575" i="1"/>
  <c r="U574" i="1"/>
  <c r="T574" i="1"/>
  <c r="R573" i="1"/>
  <c r="S573" i="1" s="1"/>
  <c r="L508" i="1" l="1"/>
  <c r="M508" i="1" s="1"/>
  <c r="N508" i="1" s="1"/>
  <c r="K509" i="1"/>
  <c r="H509" i="1"/>
  <c r="I508" i="1"/>
  <c r="O507" i="1"/>
  <c r="Q507" i="1" s="1"/>
  <c r="B507" i="1" s="1"/>
  <c r="A576" i="1"/>
  <c r="D575" i="1"/>
  <c r="E575" i="1" s="1"/>
  <c r="F575" i="1" s="1"/>
  <c r="G576" i="1" s="1"/>
  <c r="P575" i="1"/>
  <c r="U575" i="1"/>
  <c r="R574" i="1"/>
  <c r="S574" i="1" s="1"/>
  <c r="T575" i="1"/>
  <c r="C572" i="1"/>
  <c r="O508" i="1" l="1"/>
  <c r="Q508" i="1" s="1"/>
  <c r="B508" i="1" s="1"/>
  <c r="I509" i="1"/>
  <c r="H510" i="1"/>
  <c r="L509" i="1"/>
  <c r="M509" i="1" s="1"/>
  <c r="N509" i="1" s="1"/>
  <c r="K510" i="1"/>
  <c r="C573" i="1"/>
  <c r="T576" i="1"/>
  <c r="U576" i="1"/>
  <c r="R575" i="1"/>
  <c r="S575" i="1" s="1"/>
  <c r="P576" i="1"/>
  <c r="A577" i="1"/>
  <c r="D576" i="1"/>
  <c r="E576" i="1" s="1"/>
  <c r="F576" i="1" s="1"/>
  <c r="G577" i="1" s="1"/>
  <c r="L510" i="1" l="1"/>
  <c r="M510" i="1" s="1"/>
  <c r="N510" i="1" s="1"/>
  <c r="K511" i="1"/>
  <c r="H511" i="1"/>
  <c r="I510" i="1"/>
  <c r="O509" i="1"/>
  <c r="Q509" i="1" s="1"/>
  <c r="B509" i="1" s="1"/>
  <c r="R576" i="1"/>
  <c r="S576" i="1" s="1"/>
  <c r="T577" i="1"/>
  <c r="U577" i="1"/>
  <c r="D577" i="1"/>
  <c r="E577" i="1" s="1"/>
  <c r="F577" i="1" s="1"/>
  <c r="G578" i="1" s="1"/>
  <c r="A578" i="1"/>
  <c r="P577" i="1"/>
  <c r="C574" i="1"/>
  <c r="O510" i="1" l="1"/>
  <c r="Q510" i="1" s="1"/>
  <c r="B510" i="1" s="1"/>
  <c r="I511" i="1"/>
  <c r="H512" i="1"/>
  <c r="L511" i="1"/>
  <c r="M511" i="1" s="1"/>
  <c r="N511" i="1" s="1"/>
  <c r="K512" i="1"/>
  <c r="T578" i="1"/>
  <c r="U578" i="1"/>
  <c r="R577" i="1"/>
  <c r="S577" i="1" s="1"/>
  <c r="A579" i="1"/>
  <c r="D578" i="1"/>
  <c r="E578" i="1" s="1"/>
  <c r="F578" i="1" s="1"/>
  <c r="G579" i="1" s="1"/>
  <c r="P578" i="1"/>
  <c r="C575" i="1"/>
  <c r="L512" i="1" l="1"/>
  <c r="M512" i="1" s="1"/>
  <c r="N512" i="1" s="1"/>
  <c r="K513" i="1"/>
  <c r="I512" i="1"/>
  <c r="H513" i="1"/>
  <c r="O511" i="1"/>
  <c r="Q511" i="1" s="1"/>
  <c r="B511" i="1" s="1"/>
  <c r="A580" i="1"/>
  <c r="D579" i="1"/>
  <c r="E579" i="1" s="1"/>
  <c r="F579" i="1" s="1"/>
  <c r="G580" i="1" s="1"/>
  <c r="P579" i="1"/>
  <c r="C576" i="1"/>
  <c r="U579" i="1"/>
  <c r="R578" i="1"/>
  <c r="S578" i="1" s="1"/>
  <c r="T579" i="1"/>
  <c r="H514" i="1" l="1"/>
  <c r="I513" i="1"/>
  <c r="O512" i="1"/>
  <c r="Q512" i="1" s="1"/>
  <c r="B512" i="1" s="1"/>
  <c r="L513" i="1"/>
  <c r="M513" i="1" s="1"/>
  <c r="N513" i="1" s="1"/>
  <c r="K514" i="1"/>
  <c r="U580" i="1"/>
  <c r="R579" i="1"/>
  <c r="S579" i="1" s="1"/>
  <c r="T580" i="1"/>
  <c r="C577" i="1"/>
  <c r="P580" i="1"/>
  <c r="A581" i="1"/>
  <c r="D580" i="1"/>
  <c r="E580" i="1" s="1"/>
  <c r="F580" i="1" s="1"/>
  <c r="G581" i="1" s="1"/>
  <c r="L514" i="1" l="1"/>
  <c r="M514" i="1" s="1"/>
  <c r="N514" i="1" s="1"/>
  <c r="K515" i="1"/>
  <c r="O513" i="1"/>
  <c r="Q513" i="1" s="1"/>
  <c r="B513" i="1" s="1"/>
  <c r="H515" i="1"/>
  <c r="I514" i="1"/>
  <c r="P581" i="1"/>
  <c r="A582" i="1"/>
  <c r="D581" i="1"/>
  <c r="E581" i="1" s="1"/>
  <c r="F581" i="1" s="1"/>
  <c r="G582" i="1" s="1"/>
  <c r="U581" i="1"/>
  <c r="R580" i="1"/>
  <c r="S580" i="1" s="1"/>
  <c r="T581" i="1"/>
  <c r="C578" i="1"/>
  <c r="O514" i="1" l="1"/>
  <c r="Q514" i="1" s="1"/>
  <c r="B514" i="1" s="1"/>
  <c r="I515" i="1"/>
  <c r="H516" i="1"/>
  <c r="L515" i="1"/>
  <c r="M515" i="1" s="1"/>
  <c r="N515" i="1" s="1"/>
  <c r="K516" i="1"/>
  <c r="P582" i="1"/>
  <c r="A583" i="1"/>
  <c r="D582" i="1"/>
  <c r="E582" i="1" s="1"/>
  <c r="F582" i="1" s="1"/>
  <c r="G583" i="1" s="1"/>
  <c r="C579" i="1"/>
  <c r="R581" i="1"/>
  <c r="S581" i="1" s="1"/>
  <c r="T582" i="1"/>
  <c r="U582" i="1"/>
  <c r="L516" i="1" l="1"/>
  <c r="M516" i="1" s="1"/>
  <c r="N516" i="1" s="1"/>
  <c r="K517" i="1"/>
  <c r="I516" i="1"/>
  <c r="H517" i="1"/>
  <c r="O515" i="1"/>
  <c r="Q515" i="1" s="1"/>
  <c r="B515" i="1" s="1"/>
  <c r="C580" i="1"/>
  <c r="R582" i="1"/>
  <c r="S582" i="1" s="1"/>
  <c r="T583" i="1"/>
  <c r="U583" i="1"/>
  <c r="A584" i="1"/>
  <c r="D583" i="1"/>
  <c r="E583" i="1" s="1"/>
  <c r="F583" i="1" s="1"/>
  <c r="G584" i="1" s="1"/>
  <c r="P583" i="1"/>
  <c r="I517" i="1" l="1"/>
  <c r="H518" i="1"/>
  <c r="O516" i="1"/>
  <c r="Q516" i="1" s="1"/>
  <c r="B516" i="1" s="1"/>
  <c r="L517" i="1"/>
  <c r="M517" i="1" s="1"/>
  <c r="N517" i="1" s="1"/>
  <c r="K518" i="1"/>
  <c r="U584" i="1"/>
  <c r="R583" i="1"/>
  <c r="S583" i="1" s="1"/>
  <c r="T584" i="1"/>
  <c r="D584" i="1"/>
  <c r="E584" i="1" s="1"/>
  <c r="F584" i="1" s="1"/>
  <c r="G585" i="1" s="1"/>
  <c r="P584" i="1"/>
  <c r="A585" i="1"/>
  <c r="C581" i="1"/>
  <c r="L518" i="1" l="1"/>
  <c r="M518" i="1" s="1"/>
  <c r="N518" i="1" s="1"/>
  <c r="K519" i="1"/>
  <c r="H519" i="1"/>
  <c r="I518" i="1"/>
  <c r="O517" i="1"/>
  <c r="Q517" i="1" s="1"/>
  <c r="B517" i="1" s="1"/>
  <c r="C582" i="1"/>
  <c r="D585" i="1"/>
  <c r="E585" i="1" s="1"/>
  <c r="F585" i="1" s="1"/>
  <c r="G586" i="1" s="1"/>
  <c r="P585" i="1"/>
  <c r="A586" i="1"/>
  <c r="U585" i="1"/>
  <c r="T585" i="1"/>
  <c r="R584" i="1"/>
  <c r="S584" i="1" s="1"/>
  <c r="O518" i="1" l="1"/>
  <c r="Q518" i="1" s="1"/>
  <c r="B518" i="1" s="1"/>
  <c r="H520" i="1"/>
  <c r="I519" i="1"/>
  <c r="L519" i="1"/>
  <c r="M519" i="1" s="1"/>
  <c r="N519" i="1" s="1"/>
  <c r="K520" i="1"/>
  <c r="U586" i="1"/>
  <c r="R585" i="1"/>
  <c r="S585" i="1" s="1"/>
  <c r="T586" i="1"/>
  <c r="C583" i="1"/>
  <c r="P586" i="1"/>
  <c r="A587" i="1"/>
  <c r="D586" i="1"/>
  <c r="E586" i="1" s="1"/>
  <c r="F586" i="1" s="1"/>
  <c r="G587" i="1" s="1"/>
  <c r="L520" i="1" l="1"/>
  <c r="M520" i="1" s="1"/>
  <c r="N520" i="1" s="1"/>
  <c r="K521" i="1"/>
  <c r="O519" i="1"/>
  <c r="Q519" i="1" s="1"/>
  <c r="B519" i="1" s="1"/>
  <c r="H521" i="1"/>
  <c r="I520" i="1"/>
  <c r="U587" i="1"/>
  <c r="R586" i="1"/>
  <c r="S586" i="1" s="1"/>
  <c r="T587" i="1"/>
  <c r="P587" i="1"/>
  <c r="A588" i="1"/>
  <c r="D587" i="1"/>
  <c r="E587" i="1" s="1"/>
  <c r="F587" i="1" s="1"/>
  <c r="G588" i="1" s="1"/>
  <c r="C584" i="1"/>
  <c r="O520" i="1" l="1"/>
  <c r="Q520" i="1" s="1"/>
  <c r="B520" i="1" s="1"/>
  <c r="I521" i="1"/>
  <c r="H522" i="1"/>
  <c r="L521" i="1"/>
  <c r="M521" i="1" s="1"/>
  <c r="N521" i="1" s="1"/>
  <c r="K522" i="1"/>
  <c r="D588" i="1"/>
  <c r="E588" i="1" s="1"/>
  <c r="F588" i="1" s="1"/>
  <c r="G589" i="1" s="1"/>
  <c r="A589" i="1"/>
  <c r="P588" i="1"/>
  <c r="T588" i="1"/>
  <c r="U588" i="1"/>
  <c r="R587" i="1"/>
  <c r="S587" i="1" s="1"/>
  <c r="C585" i="1"/>
  <c r="L522" i="1" l="1"/>
  <c r="M522" i="1" s="1"/>
  <c r="N522" i="1" s="1"/>
  <c r="K523" i="1"/>
  <c r="I522" i="1"/>
  <c r="H523" i="1"/>
  <c r="O521" i="1"/>
  <c r="Q521" i="1" s="1"/>
  <c r="B521" i="1" s="1"/>
  <c r="T589" i="1"/>
  <c r="U589" i="1"/>
  <c r="R588" i="1"/>
  <c r="S588" i="1" s="1"/>
  <c r="P589" i="1"/>
  <c r="A590" i="1"/>
  <c r="D589" i="1"/>
  <c r="E589" i="1" s="1"/>
  <c r="F589" i="1" s="1"/>
  <c r="G590" i="1" s="1"/>
  <c r="C586" i="1"/>
  <c r="I523" i="1" l="1"/>
  <c r="H524" i="1"/>
  <c r="O522" i="1"/>
  <c r="Q522" i="1" s="1"/>
  <c r="B522" i="1" s="1"/>
  <c r="L523" i="1"/>
  <c r="M523" i="1" s="1"/>
  <c r="N523" i="1" s="1"/>
  <c r="K524" i="1"/>
  <c r="C587" i="1"/>
  <c r="P590" i="1"/>
  <c r="A591" i="1"/>
  <c r="D590" i="1"/>
  <c r="E590" i="1" s="1"/>
  <c r="F590" i="1" s="1"/>
  <c r="G591" i="1" s="1"/>
  <c r="T590" i="1"/>
  <c r="U590" i="1"/>
  <c r="R589" i="1"/>
  <c r="S589" i="1" s="1"/>
  <c r="L524" i="1" l="1"/>
  <c r="M524" i="1" s="1"/>
  <c r="N524" i="1" s="1"/>
  <c r="K525" i="1"/>
  <c r="I524" i="1"/>
  <c r="H525" i="1"/>
  <c r="O523" i="1"/>
  <c r="Q523" i="1" s="1"/>
  <c r="B523" i="1" s="1"/>
  <c r="P591" i="1"/>
  <c r="A592" i="1"/>
  <c r="D591" i="1"/>
  <c r="E591" i="1" s="1"/>
  <c r="F591" i="1" s="1"/>
  <c r="G592" i="1" s="1"/>
  <c r="U591" i="1"/>
  <c r="R590" i="1"/>
  <c r="S590" i="1" s="1"/>
  <c r="T591" i="1"/>
  <c r="C588" i="1"/>
  <c r="I525" i="1" l="1"/>
  <c r="H526" i="1"/>
  <c r="O524" i="1"/>
  <c r="Q524" i="1" s="1"/>
  <c r="B524" i="1" s="1"/>
  <c r="L525" i="1"/>
  <c r="M525" i="1" s="1"/>
  <c r="N525" i="1" s="1"/>
  <c r="K526" i="1"/>
  <c r="A593" i="1"/>
  <c r="P592" i="1"/>
  <c r="D592" i="1"/>
  <c r="E592" i="1" s="1"/>
  <c r="F592" i="1" s="1"/>
  <c r="G593" i="1" s="1"/>
  <c r="C589" i="1"/>
  <c r="T592" i="1"/>
  <c r="U592" i="1"/>
  <c r="R591" i="1"/>
  <c r="S591" i="1" s="1"/>
  <c r="L526" i="1" l="1"/>
  <c r="M526" i="1" s="1"/>
  <c r="N526" i="1" s="1"/>
  <c r="K527" i="1"/>
  <c r="I526" i="1"/>
  <c r="H527" i="1"/>
  <c r="O525" i="1"/>
  <c r="Q525" i="1" s="1"/>
  <c r="B525" i="1" s="1"/>
  <c r="U593" i="1"/>
  <c r="T593" i="1"/>
  <c r="R592" i="1"/>
  <c r="S592" i="1" s="1"/>
  <c r="P593" i="1"/>
  <c r="D593" i="1"/>
  <c r="E593" i="1" s="1"/>
  <c r="F593" i="1" s="1"/>
  <c r="G594" i="1" s="1"/>
  <c r="A594" i="1"/>
  <c r="C590" i="1"/>
  <c r="I527" i="1" l="1"/>
  <c r="H528" i="1"/>
  <c r="O526" i="1"/>
  <c r="Q526" i="1" s="1"/>
  <c r="B526" i="1" s="1"/>
  <c r="L527" i="1"/>
  <c r="M527" i="1" s="1"/>
  <c r="N527" i="1" s="1"/>
  <c r="K528" i="1"/>
  <c r="U594" i="1"/>
  <c r="T594" i="1"/>
  <c r="R593" i="1"/>
  <c r="S593" i="1" s="1"/>
  <c r="C591" i="1"/>
  <c r="A595" i="1"/>
  <c r="D594" i="1"/>
  <c r="E594" i="1" s="1"/>
  <c r="F594" i="1" s="1"/>
  <c r="G595" i="1" s="1"/>
  <c r="P594" i="1"/>
  <c r="L528" i="1" l="1"/>
  <c r="M528" i="1" s="1"/>
  <c r="N528" i="1" s="1"/>
  <c r="K529" i="1"/>
  <c r="H529" i="1"/>
  <c r="I528" i="1"/>
  <c r="O527" i="1"/>
  <c r="Q527" i="1" s="1"/>
  <c r="B527" i="1" s="1"/>
  <c r="T595" i="1"/>
  <c r="R594" i="1"/>
  <c r="S594" i="1" s="1"/>
  <c r="U595" i="1"/>
  <c r="A596" i="1"/>
  <c r="P595" i="1"/>
  <c r="D595" i="1"/>
  <c r="E595" i="1" s="1"/>
  <c r="F595" i="1" s="1"/>
  <c r="G596" i="1" s="1"/>
  <c r="C592" i="1"/>
  <c r="O528" i="1" l="1"/>
  <c r="Q528" i="1" s="1"/>
  <c r="B528" i="1" s="1"/>
  <c r="H530" i="1"/>
  <c r="I529" i="1"/>
  <c r="L529" i="1"/>
  <c r="M529" i="1" s="1"/>
  <c r="N529" i="1" s="1"/>
  <c r="K530" i="1"/>
  <c r="P596" i="1"/>
  <c r="A597" i="1"/>
  <c r="D596" i="1"/>
  <c r="E596" i="1" s="1"/>
  <c r="F596" i="1" s="1"/>
  <c r="G597" i="1" s="1"/>
  <c r="U596" i="1"/>
  <c r="R595" i="1"/>
  <c r="S595" i="1" s="1"/>
  <c r="T596" i="1"/>
  <c r="C593" i="1"/>
  <c r="L530" i="1" l="1"/>
  <c r="M530" i="1" s="1"/>
  <c r="N530" i="1" s="1"/>
  <c r="K531" i="1"/>
  <c r="O529" i="1"/>
  <c r="Q529" i="1" s="1"/>
  <c r="B529" i="1" s="1"/>
  <c r="I530" i="1"/>
  <c r="H531" i="1"/>
  <c r="P597" i="1"/>
  <c r="A598" i="1"/>
  <c r="D597" i="1"/>
  <c r="E597" i="1" s="1"/>
  <c r="F597" i="1" s="1"/>
  <c r="G598" i="1" s="1"/>
  <c r="C594" i="1"/>
  <c r="T597" i="1"/>
  <c r="R596" i="1"/>
  <c r="S596" i="1" s="1"/>
  <c r="U597" i="1"/>
  <c r="I531" i="1" l="1"/>
  <c r="H532" i="1"/>
  <c r="O530" i="1"/>
  <c r="Q530" i="1" s="1"/>
  <c r="B530" i="1" s="1"/>
  <c r="L531" i="1"/>
  <c r="M531" i="1" s="1"/>
  <c r="N531" i="1" s="1"/>
  <c r="K532" i="1"/>
  <c r="U598" i="1"/>
  <c r="R597" i="1"/>
  <c r="S597" i="1" s="1"/>
  <c r="T598" i="1"/>
  <c r="C595" i="1"/>
  <c r="P598" i="1"/>
  <c r="A599" i="1"/>
  <c r="D598" i="1"/>
  <c r="E598" i="1" s="1"/>
  <c r="F598" i="1" s="1"/>
  <c r="G599" i="1" s="1"/>
  <c r="L532" i="1" l="1"/>
  <c r="M532" i="1" s="1"/>
  <c r="N532" i="1" s="1"/>
  <c r="K533" i="1"/>
  <c r="H533" i="1"/>
  <c r="I532" i="1"/>
  <c r="O531" i="1"/>
  <c r="Q531" i="1" s="1"/>
  <c r="B531" i="1" s="1"/>
  <c r="P599" i="1"/>
  <c r="A600" i="1"/>
  <c r="D599" i="1"/>
  <c r="E599" i="1" s="1"/>
  <c r="F599" i="1" s="1"/>
  <c r="G600" i="1" s="1"/>
  <c r="U599" i="1"/>
  <c r="R598" i="1"/>
  <c r="S598" i="1" s="1"/>
  <c r="T599" i="1"/>
  <c r="C596" i="1"/>
  <c r="O532" i="1" l="1"/>
  <c r="Q532" i="1" s="1"/>
  <c r="B532" i="1" s="1"/>
  <c r="H534" i="1"/>
  <c r="I533" i="1"/>
  <c r="L533" i="1"/>
  <c r="M533" i="1" s="1"/>
  <c r="N533" i="1" s="1"/>
  <c r="K534" i="1"/>
  <c r="C597" i="1"/>
  <c r="P600" i="1"/>
  <c r="A601" i="1"/>
  <c r="D600" i="1"/>
  <c r="E600" i="1" s="1"/>
  <c r="F600" i="1" s="1"/>
  <c r="G601" i="1" s="1"/>
  <c r="U600" i="1"/>
  <c r="T600" i="1"/>
  <c r="R599" i="1"/>
  <c r="S599" i="1" s="1"/>
  <c r="L534" i="1" l="1"/>
  <c r="M534" i="1" s="1"/>
  <c r="N534" i="1" s="1"/>
  <c r="K535" i="1"/>
  <c r="O533" i="1"/>
  <c r="Q533" i="1" s="1"/>
  <c r="B533" i="1" s="1"/>
  <c r="I534" i="1"/>
  <c r="H535" i="1"/>
  <c r="U601" i="1"/>
  <c r="R600" i="1"/>
  <c r="S600" i="1" s="1"/>
  <c r="T601" i="1"/>
  <c r="D601" i="1"/>
  <c r="E601" i="1" s="1"/>
  <c r="F601" i="1" s="1"/>
  <c r="G602" i="1" s="1"/>
  <c r="P601" i="1"/>
  <c r="A602" i="1"/>
  <c r="C598" i="1"/>
  <c r="H536" i="1" l="1"/>
  <c r="I535" i="1"/>
  <c r="O534" i="1"/>
  <c r="Q534" i="1" s="1"/>
  <c r="B534" i="1" s="1"/>
  <c r="L535" i="1"/>
  <c r="M535" i="1" s="1"/>
  <c r="N535" i="1" s="1"/>
  <c r="K536" i="1"/>
  <c r="C599" i="1"/>
  <c r="D602" i="1"/>
  <c r="E602" i="1" s="1"/>
  <c r="F602" i="1" s="1"/>
  <c r="G603" i="1" s="1"/>
  <c r="P602" i="1"/>
  <c r="A603" i="1"/>
  <c r="R601" i="1"/>
  <c r="S601" i="1" s="1"/>
  <c r="T602" i="1"/>
  <c r="U602" i="1"/>
  <c r="L536" i="1" l="1"/>
  <c r="M536" i="1" s="1"/>
  <c r="N536" i="1" s="1"/>
  <c r="K537" i="1"/>
  <c r="O535" i="1"/>
  <c r="Q535" i="1" s="1"/>
  <c r="B535" i="1" s="1"/>
  <c r="I536" i="1"/>
  <c r="H537" i="1"/>
  <c r="C600" i="1"/>
  <c r="P603" i="1"/>
  <c r="A604" i="1"/>
  <c r="D603" i="1"/>
  <c r="E603" i="1" s="1"/>
  <c r="F603" i="1" s="1"/>
  <c r="G604" i="1" s="1"/>
  <c r="U603" i="1"/>
  <c r="T603" i="1"/>
  <c r="R602" i="1"/>
  <c r="S602" i="1" s="1"/>
  <c r="H538" i="1" l="1"/>
  <c r="I537" i="1"/>
  <c r="O536" i="1"/>
  <c r="Q536" i="1" s="1"/>
  <c r="B536" i="1" s="1"/>
  <c r="L537" i="1"/>
  <c r="M537" i="1" s="1"/>
  <c r="N537" i="1" s="1"/>
  <c r="K538" i="1"/>
  <c r="U604" i="1"/>
  <c r="R603" i="1"/>
  <c r="S603" i="1" s="1"/>
  <c r="T604" i="1"/>
  <c r="P604" i="1"/>
  <c r="D604" i="1"/>
  <c r="E604" i="1" s="1"/>
  <c r="F604" i="1" s="1"/>
  <c r="G605" i="1" s="1"/>
  <c r="A605" i="1"/>
  <c r="C601" i="1"/>
  <c r="L538" i="1" l="1"/>
  <c r="M538" i="1" s="1"/>
  <c r="N538" i="1" s="1"/>
  <c r="K539" i="1"/>
  <c r="O537" i="1"/>
  <c r="Q537" i="1" s="1"/>
  <c r="B537" i="1" s="1"/>
  <c r="I538" i="1"/>
  <c r="H539" i="1"/>
  <c r="U605" i="1"/>
  <c r="R604" i="1"/>
  <c r="S604" i="1" s="1"/>
  <c r="T605" i="1"/>
  <c r="P605" i="1"/>
  <c r="D605" i="1"/>
  <c r="E605" i="1" s="1"/>
  <c r="F605" i="1" s="1"/>
  <c r="G606" i="1" s="1"/>
  <c r="A606" i="1"/>
  <c r="C602" i="1"/>
  <c r="I539" i="1" l="1"/>
  <c r="H540" i="1"/>
  <c r="O538" i="1"/>
  <c r="Q538" i="1" s="1"/>
  <c r="B538" i="1" s="1"/>
  <c r="L539" i="1"/>
  <c r="M539" i="1" s="1"/>
  <c r="N539" i="1" s="1"/>
  <c r="K540" i="1"/>
  <c r="A607" i="1"/>
  <c r="D606" i="1"/>
  <c r="E606" i="1" s="1"/>
  <c r="F606" i="1" s="1"/>
  <c r="G607" i="1" s="1"/>
  <c r="P606" i="1"/>
  <c r="C603" i="1"/>
  <c r="T606" i="1"/>
  <c r="U606" i="1"/>
  <c r="R605" i="1"/>
  <c r="S605" i="1" s="1"/>
  <c r="L540" i="1" l="1"/>
  <c r="M540" i="1" s="1"/>
  <c r="N540" i="1" s="1"/>
  <c r="K541" i="1"/>
  <c r="H541" i="1"/>
  <c r="I540" i="1"/>
  <c r="O539" i="1"/>
  <c r="Q539" i="1" s="1"/>
  <c r="B539" i="1" s="1"/>
  <c r="C604" i="1"/>
  <c r="T607" i="1"/>
  <c r="U607" i="1"/>
  <c r="R606" i="1"/>
  <c r="S606" i="1" s="1"/>
  <c r="P607" i="1"/>
  <c r="A608" i="1"/>
  <c r="D607" i="1"/>
  <c r="E607" i="1" s="1"/>
  <c r="F607" i="1" s="1"/>
  <c r="G608" i="1" s="1"/>
  <c r="O540" i="1" l="1"/>
  <c r="Q540" i="1" s="1"/>
  <c r="B540" i="1" s="1"/>
  <c r="I541" i="1"/>
  <c r="H542" i="1"/>
  <c r="L541" i="1"/>
  <c r="M541" i="1" s="1"/>
  <c r="N541" i="1" s="1"/>
  <c r="K542" i="1"/>
  <c r="D608" i="1"/>
  <c r="E608" i="1" s="1"/>
  <c r="F608" i="1" s="1"/>
  <c r="G609" i="1" s="1"/>
  <c r="P608" i="1"/>
  <c r="A609" i="1"/>
  <c r="U608" i="1"/>
  <c r="R607" i="1"/>
  <c r="S607" i="1" s="1"/>
  <c r="T608" i="1"/>
  <c r="C605" i="1"/>
  <c r="L542" i="1" l="1"/>
  <c r="M542" i="1" s="1"/>
  <c r="N542" i="1" s="1"/>
  <c r="K543" i="1"/>
  <c r="I542" i="1"/>
  <c r="H543" i="1"/>
  <c r="O541" i="1"/>
  <c r="Q541" i="1" s="1"/>
  <c r="B541" i="1" s="1"/>
  <c r="T609" i="1"/>
  <c r="U609" i="1"/>
  <c r="R608" i="1"/>
  <c r="S608" i="1" s="1"/>
  <c r="C606" i="1"/>
  <c r="A610" i="1"/>
  <c r="P609" i="1"/>
  <c r="D609" i="1"/>
  <c r="E609" i="1" s="1"/>
  <c r="F609" i="1" s="1"/>
  <c r="G610" i="1" s="1"/>
  <c r="I543" i="1" l="1"/>
  <c r="H544" i="1"/>
  <c r="O542" i="1"/>
  <c r="Q542" i="1" s="1"/>
  <c r="B542" i="1" s="1"/>
  <c r="L543" i="1"/>
  <c r="M543" i="1" s="1"/>
  <c r="N543" i="1" s="1"/>
  <c r="K544" i="1"/>
  <c r="C607" i="1"/>
  <c r="A611" i="1"/>
  <c r="D610" i="1"/>
  <c r="E610" i="1" s="1"/>
  <c r="F610" i="1" s="1"/>
  <c r="G611" i="1" s="1"/>
  <c r="P610" i="1"/>
  <c r="U610" i="1"/>
  <c r="R609" i="1"/>
  <c r="S609" i="1" s="1"/>
  <c r="T610" i="1"/>
  <c r="L544" i="1" l="1"/>
  <c r="M544" i="1" s="1"/>
  <c r="N544" i="1" s="1"/>
  <c r="K545" i="1"/>
  <c r="I544" i="1"/>
  <c r="H545" i="1"/>
  <c r="O543" i="1"/>
  <c r="Q543" i="1" s="1"/>
  <c r="B543" i="1" s="1"/>
  <c r="A612" i="1"/>
  <c r="P611" i="1"/>
  <c r="D611" i="1"/>
  <c r="E611" i="1" s="1"/>
  <c r="F611" i="1" s="1"/>
  <c r="G612" i="1" s="1"/>
  <c r="T611" i="1"/>
  <c r="U611" i="1"/>
  <c r="R610" i="1"/>
  <c r="S610" i="1" s="1"/>
  <c r="C608" i="1"/>
  <c r="I545" i="1" l="1"/>
  <c r="H546" i="1"/>
  <c r="O544" i="1"/>
  <c r="Q544" i="1" s="1"/>
  <c r="B544" i="1" s="1"/>
  <c r="L545" i="1"/>
  <c r="M545" i="1" s="1"/>
  <c r="N545" i="1" s="1"/>
  <c r="K546" i="1"/>
  <c r="P612" i="1"/>
  <c r="A613" i="1"/>
  <c r="D612" i="1"/>
  <c r="E612" i="1" s="1"/>
  <c r="F612" i="1" s="1"/>
  <c r="G613" i="1" s="1"/>
  <c r="T612" i="1"/>
  <c r="U612" i="1"/>
  <c r="R611" i="1"/>
  <c r="S611" i="1" s="1"/>
  <c r="C609" i="1"/>
  <c r="L546" i="1" l="1"/>
  <c r="M546" i="1" s="1"/>
  <c r="N546" i="1" s="1"/>
  <c r="K547" i="1"/>
  <c r="I546" i="1"/>
  <c r="H547" i="1"/>
  <c r="O545" i="1"/>
  <c r="Q545" i="1" s="1"/>
  <c r="B545" i="1" s="1"/>
  <c r="C610" i="1"/>
  <c r="D613" i="1"/>
  <c r="E613" i="1" s="1"/>
  <c r="F613" i="1" s="1"/>
  <c r="G614" i="1" s="1"/>
  <c r="P613" i="1"/>
  <c r="A614" i="1"/>
  <c r="A615" i="1" s="1"/>
  <c r="T613" i="1"/>
  <c r="U613" i="1"/>
  <c r="R612" i="1"/>
  <c r="S612" i="1" s="1"/>
  <c r="A616" i="1" l="1"/>
  <c r="P615" i="1"/>
  <c r="D615" i="1"/>
  <c r="E615" i="1" s="1"/>
  <c r="F615" i="1" s="1"/>
  <c r="I547" i="1"/>
  <c r="H548" i="1"/>
  <c r="O546" i="1"/>
  <c r="Q546" i="1" s="1"/>
  <c r="B546" i="1" s="1"/>
  <c r="L547" i="1"/>
  <c r="M547" i="1" s="1"/>
  <c r="N547" i="1" s="1"/>
  <c r="K548" i="1"/>
  <c r="P614" i="1"/>
  <c r="D614" i="1"/>
  <c r="E614" i="1" s="1"/>
  <c r="F614" i="1" s="1"/>
  <c r="C611" i="1"/>
  <c r="U614" i="1"/>
  <c r="R613" i="1"/>
  <c r="S613" i="1" s="1"/>
  <c r="T614" i="1"/>
  <c r="R615" i="1" l="1"/>
  <c r="S615" i="1" s="1"/>
  <c r="R614" i="1"/>
  <c r="T615" i="1"/>
  <c r="T616" i="1" s="1"/>
  <c r="U615" i="1"/>
  <c r="U616" i="1" s="1"/>
  <c r="P616" i="1"/>
  <c r="A617" i="1"/>
  <c r="D616" i="1"/>
  <c r="E616" i="1" s="1"/>
  <c r="F616" i="1" s="1"/>
  <c r="G615" i="1"/>
  <c r="G616" i="1"/>
  <c r="L548" i="1"/>
  <c r="M548" i="1" s="1"/>
  <c r="N548" i="1" s="1"/>
  <c r="K549" i="1"/>
  <c r="I548" i="1"/>
  <c r="H549" i="1"/>
  <c r="O547" i="1"/>
  <c r="Q547" i="1" s="1"/>
  <c r="B547" i="1" s="1"/>
  <c r="C612" i="1"/>
  <c r="U617" i="1" l="1"/>
  <c r="G617" i="1"/>
  <c r="A618" i="1"/>
  <c r="P617" i="1"/>
  <c r="D617" i="1"/>
  <c r="E617" i="1" s="1"/>
  <c r="F617" i="1" s="1"/>
  <c r="T617" i="1"/>
  <c r="R616" i="1"/>
  <c r="S616" i="1" s="1"/>
  <c r="H550" i="1"/>
  <c r="I549" i="1"/>
  <c r="O548" i="1"/>
  <c r="Q548" i="1" s="1"/>
  <c r="B548" i="1" s="1"/>
  <c r="L549" i="1"/>
  <c r="M549" i="1" s="1"/>
  <c r="N549" i="1" s="1"/>
  <c r="K550" i="1"/>
  <c r="C613" i="1"/>
  <c r="G618" i="1" l="1"/>
  <c r="T618" i="1"/>
  <c r="U618" i="1"/>
  <c r="R617" i="1"/>
  <c r="S617" i="1" s="1"/>
  <c r="A619" i="1"/>
  <c r="D618" i="1"/>
  <c r="E618" i="1" s="1"/>
  <c r="F618" i="1" s="1"/>
  <c r="P618" i="1"/>
  <c r="L550" i="1"/>
  <c r="M550" i="1" s="1"/>
  <c r="N550" i="1" s="1"/>
  <c r="K551" i="1"/>
  <c r="O549" i="1"/>
  <c r="Q549" i="1" s="1"/>
  <c r="B549" i="1" s="1"/>
  <c r="I550" i="1"/>
  <c r="H551" i="1"/>
  <c r="C614" i="1"/>
  <c r="U619" i="1" l="1"/>
  <c r="T619" i="1"/>
  <c r="R618" i="1"/>
  <c r="S618" i="1" s="1"/>
  <c r="P619" i="1"/>
  <c r="A620" i="1"/>
  <c r="D619" i="1"/>
  <c r="E619" i="1" s="1"/>
  <c r="F619" i="1" s="1"/>
  <c r="G619" i="1"/>
  <c r="I551" i="1"/>
  <c r="H552" i="1"/>
  <c r="O550" i="1"/>
  <c r="Q550" i="1" s="1"/>
  <c r="B550" i="1" s="1"/>
  <c r="L551" i="1"/>
  <c r="M551" i="1" s="1"/>
  <c r="N551" i="1" s="1"/>
  <c r="K552" i="1"/>
  <c r="S614" i="1"/>
  <c r="C615" i="1" s="1"/>
  <c r="C616" i="1" s="1"/>
  <c r="C617" i="1" s="1"/>
  <c r="C618" i="1" s="1"/>
  <c r="C619" i="1" l="1"/>
  <c r="D620" i="1"/>
  <c r="E620" i="1" s="1"/>
  <c r="F620" i="1" s="1"/>
  <c r="P620" i="1"/>
  <c r="A621" i="1"/>
  <c r="G620" i="1"/>
  <c r="R619" i="1"/>
  <c r="S619" i="1" s="1"/>
  <c r="T620" i="1"/>
  <c r="U620" i="1"/>
  <c r="L552" i="1"/>
  <c r="M552" i="1" s="1"/>
  <c r="N552" i="1" s="1"/>
  <c r="K553" i="1"/>
  <c r="I552" i="1"/>
  <c r="H553" i="1"/>
  <c r="O551" i="1"/>
  <c r="Q551" i="1" s="1"/>
  <c r="B551" i="1" s="1"/>
  <c r="C620" i="1" l="1"/>
  <c r="G621" i="1"/>
  <c r="A622" i="1"/>
  <c r="D621" i="1"/>
  <c r="E621" i="1" s="1"/>
  <c r="F621" i="1" s="1"/>
  <c r="P621" i="1"/>
  <c r="U621" i="1"/>
  <c r="T621" i="1"/>
  <c r="R620" i="1"/>
  <c r="S620" i="1" s="1"/>
  <c r="H554" i="1"/>
  <c r="I553" i="1"/>
  <c r="O552" i="1"/>
  <c r="Q552" i="1" s="1"/>
  <c r="B552" i="1" s="1"/>
  <c r="L553" i="1"/>
  <c r="M553" i="1" s="1"/>
  <c r="N553" i="1" s="1"/>
  <c r="K554" i="1"/>
  <c r="C621" i="1" l="1"/>
  <c r="D622" i="1"/>
  <c r="E622" i="1" s="1"/>
  <c r="F622" i="1" s="1"/>
  <c r="G623" i="1" s="1"/>
  <c r="A623" i="1"/>
  <c r="P622" i="1"/>
  <c r="G622" i="1"/>
  <c r="U622" i="1"/>
  <c r="R621" i="1"/>
  <c r="S621" i="1" s="1"/>
  <c r="T622" i="1"/>
  <c r="L554" i="1"/>
  <c r="M554" i="1" s="1"/>
  <c r="N554" i="1" s="1"/>
  <c r="K555" i="1"/>
  <c r="O553" i="1"/>
  <c r="Q553" i="1" s="1"/>
  <c r="B553" i="1" s="1"/>
  <c r="I554" i="1"/>
  <c r="H555" i="1"/>
  <c r="C622" i="1" l="1"/>
  <c r="U623" i="1"/>
  <c r="R622" i="1"/>
  <c r="S622" i="1" s="1"/>
  <c r="T623" i="1"/>
  <c r="D623" i="1"/>
  <c r="E623" i="1" s="1"/>
  <c r="F623" i="1" s="1"/>
  <c r="G624" i="1" s="1"/>
  <c r="A624" i="1"/>
  <c r="P623" i="1"/>
  <c r="I555" i="1"/>
  <c r="H556" i="1"/>
  <c r="O554" i="1"/>
  <c r="Q554" i="1" s="1"/>
  <c r="B554" i="1" s="1"/>
  <c r="L555" i="1"/>
  <c r="M555" i="1" s="1"/>
  <c r="N555" i="1" s="1"/>
  <c r="K556" i="1"/>
  <c r="C623" i="1" l="1"/>
  <c r="P624" i="1"/>
  <c r="A625" i="1"/>
  <c r="D624" i="1"/>
  <c r="E624" i="1" s="1"/>
  <c r="F624" i="1" s="1"/>
  <c r="G625" i="1" s="1"/>
  <c r="U624" i="1"/>
  <c r="R623" i="1"/>
  <c r="S623" i="1" s="1"/>
  <c r="C624" i="1" s="1"/>
  <c r="T624" i="1"/>
  <c r="L556" i="1"/>
  <c r="M556" i="1" s="1"/>
  <c r="N556" i="1" s="1"/>
  <c r="K557" i="1"/>
  <c r="I556" i="1"/>
  <c r="H557" i="1"/>
  <c r="O555" i="1"/>
  <c r="Q555" i="1" s="1"/>
  <c r="B555" i="1" s="1"/>
  <c r="P625" i="1" l="1"/>
  <c r="D625" i="1"/>
  <c r="E625" i="1" s="1"/>
  <c r="F625" i="1" s="1"/>
  <c r="G626" i="1" s="1"/>
  <c r="A626" i="1"/>
  <c r="U625" i="1"/>
  <c r="T625" i="1"/>
  <c r="R624" i="1"/>
  <c r="S624" i="1" s="1"/>
  <c r="C625" i="1" s="1"/>
  <c r="I557" i="1"/>
  <c r="H558" i="1"/>
  <c r="O556" i="1"/>
  <c r="Q556" i="1" s="1"/>
  <c r="B556" i="1" s="1"/>
  <c r="L557" i="1"/>
  <c r="M557" i="1" s="1"/>
  <c r="N557" i="1" s="1"/>
  <c r="K558" i="1"/>
  <c r="A627" i="1" l="1"/>
  <c r="D626" i="1"/>
  <c r="E626" i="1" s="1"/>
  <c r="F626" i="1" s="1"/>
  <c r="G627" i="1" s="1"/>
  <c r="P626" i="1"/>
  <c r="U626" i="1"/>
  <c r="R625" i="1"/>
  <c r="S625" i="1" s="1"/>
  <c r="C626" i="1" s="1"/>
  <c r="T626" i="1"/>
  <c r="L558" i="1"/>
  <c r="M558" i="1" s="1"/>
  <c r="N558" i="1" s="1"/>
  <c r="K559" i="1"/>
  <c r="I558" i="1"/>
  <c r="H559" i="1"/>
  <c r="O557" i="1"/>
  <c r="Q557" i="1" s="1"/>
  <c r="B557" i="1" s="1"/>
  <c r="U627" i="1" l="1"/>
  <c r="R626" i="1"/>
  <c r="S626" i="1" s="1"/>
  <c r="C627" i="1" s="1"/>
  <c r="T627" i="1"/>
  <c r="D627" i="1"/>
  <c r="E627" i="1" s="1"/>
  <c r="F627" i="1" s="1"/>
  <c r="G628" i="1" s="1"/>
  <c r="P627" i="1"/>
  <c r="A628" i="1"/>
  <c r="H560" i="1"/>
  <c r="I559" i="1"/>
  <c r="O558" i="1"/>
  <c r="Q558" i="1" s="1"/>
  <c r="B558" i="1" s="1"/>
  <c r="L559" i="1"/>
  <c r="M559" i="1" s="1"/>
  <c r="N559" i="1" s="1"/>
  <c r="K560" i="1"/>
  <c r="R627" i="1" l="1"/>
  <c r="S627" i="1" s="1"/>
  <c r="C628" i="1" s="1"/>
  <c r="U628" i="1"/>
  <c r="T628" i="1"/>
  <c r="D628" i="1"/>
  <c r="E628" i="1" s="1"/>
  <c r="F628" i="1" s="1"/>
  <c r="G629" i="1" s="1"/>
  <c r="P628" i="1"/>
  <c r="A629" i="1"/>
  <c r="L560" i="1"/>
  <c r="M560" i="1" s="1"/>
  <c r="N560" i="1" s="1"/>
  <c r="K561" i="1"/>
  <c r="O559" i="1"/>
  <c r="Q559" i="1" s="1"/>
  <c r="B559" i="1" s="1"/>
  <c r="I560" i="1"/>
  <c r="H561" i="1"/>
  <c r="A630" i="1" l="1"/>
  <c r="D629" i="1"/>
  <c r="E629" i="1" s="1"/>
  <c r="F629" i="1" s="1"/>
  <c r="G630" i="1" s="1"/>
  <c r="P629" i="1"/>
  <c r="T629" i="1"/>
  <c r="K629" i="1"/>
  <c r="L629" i="1" s="1"/>
  <c r="U629" i="1"/>
  <c r="R628" i="1"/>
  <c r="S628" i="1" s="1"/>
  <c r="C629" i="1" s="1"/>
  <c r="H629" i="1"/>
  <c r="I629" i="1" s="1"/>
  <c r="I561" i="1"/>
  <c r="H562" i="1"/>
  <c r="O560" i="1"/>
  <c r="Q560" i="1" s="1"/>
  <c r="B560" i="1" s="1"/>
  <c r="L561" i="1"/>
  <c r="M561" i="1" s="1"/>
  <c r="N561" i="1" s="1"/>
  <c r="K562" i="1"/>
  <c r="U630" i="1" l="1"/>
  <c r="R629" i="1"/>
  <c r="S629" i="1" s="1"/>
  <c r="C630" i="1" s="1"/>
  <c r="K630" i="1"/>
  <c r="L630" i="1" s="1"/>
  <c r="M630" i="1" s="1"/>
  <c r="N630" i="1" s="1"/>
  <c r="T630" i="1"/>
  <c r="P630" i="1"/>
  <c r="D630" i="1"/>
  <c r="E630" i="1" s="1"/>
  <c r="F630" i="1" s="1"/>
  <c r="G631" i="1" s="1"/>
  <c r="A631" i="1"/>
  <c r="H630" i="1"/>
  <c r="L562" i="1"/>
  <c r="M562" i="1" s="1"/>
  <c r="N562" i="1" s="1"/>
  <c r="K563" i="1"/>
  <c r="I562" i="1"/>
  <c r="H563" i="1"/>
  <c r="O561" i="1"/>
  <c r="Q561" i="1" s="1"/>
  <c r="B561" i="1" s="1"/>
  <c r="H631" i="1" l="1"/>
  <c r="I631" i="1" s="1"/>
  <c r="I630" i="1"/>
  <c r="O630" i="1" s="1"/>
  <c r="Q630" i="1" s="1"/>
  <c r="B630" i="1" s="1"/>
  <c r="A632" i="1"/>
  <c r="D631" i="1"/>
  <c r="E631" i="1" s="1"/>
  <c r="F631" i="1" s="1"/>
  <c r="G632" i="1" s="1"/>
  <c r="P631" i="1"/>
  <c r="U631" i="1"/>
  <c r="R630" i="1"/>
  <c r="S630" i="1" s="1"/>
  <c r="C631" i="1" s="1"/>
  <c r="T631" i="1"/>
  <c r="K631" i="1"/>
  <c r="L631" i="1" s="1"/>
  <c r="M631" i="1" s="1"/>
  <c r="N631" i="1" s="1"/>
  <c r="I563" i="1"/>
  <c r="H564" i="1"/>
  <c r="O562" i="1"/>
  <c r="Q562" i="1" s="1"/>
  <c r="B562" i="1" s="1"/>
  <c r="L563" i="1"/>
  <c r="M563" i="1" s="1"/>
  <c r="N563" i="1" s="1"/>
  <c r="K564" i="1"/>
  <c r="O631" i="1" l="1"/>
  <c r="Q631" i="1" s="1"/>
  <c r="B631" i="1" s="1"/>
  <c r="U632" i="1"/>
  <c r="R631" i="1"/>
  <c r="S631" i="1" s="1"/>
  <c r="C632" i="1" s="1"/>
  <c r="T632" i="1"/>
  <c r="K632" i="1"/>
  <c r="L632" i="1" s="1"/>
  <c r="M632" i="1" s="1"/>
  <c r="N632" i="1" s="1"/>
  <c r="D632" i="1"/>
  <c r="E632" i="1" s="1"/>
  <c r="F632" i="1" s="1"/>
  <c r="H632" i="1"/>
  <c r="I632" i="1" s="1"/>
  <c r="L564" i="1"/>
  <c r="M564" i="1" s="1"/>
  <c r="N564" i="1" s="1"/>
  <c r="K565" i="1"/>
  <c r="I564" i="1"/>
  <c r="H565" i="1"/>
  <c r="O563" i="1"/>
  <c r="Q563" i="1" s="1"/>
  <c r="B563" i="1" s="1"/>
  <c r="S632" i="1" l="1"/>
  <c r="O632" i="1"/>
  <c r="Q632" i="1" s="1"/>
  <c r="B632" i="1" s="1"/>
  <c r="I565" i="1"/>
  <c r="H566" i="1"/>
  <c r="O564" i="1"/>
  <c r="Q564" i="1" s="1"/>
  <c r="B564" i="1" s="1"/>
  <c r="L565" i="1"/>
  <c r="M565" i="1" s="1"/>
  <c r="N565" i="1" s="1"/>
  <c r="K566" i="1"/>
  <c r="L566" i="1" l="1"/>
  <c r="M566" i="1" s="1"/>
  <c r="N566" i="1" s="1"/>
  <c r="K567" i="1"/>
  <c r="I566" i="1"/>
  <c r="H567" i="1"/>
  <c r="O565" i="1"/>
  <c r="Q565" i="1" s="1"/>
  <c r="B565" i="1" s="1"/>
  <c r="I567" i="1" l="1"/>
  <c r="H568" i="1"/>
  <c r="O566" i="1"/>
  <c r="Q566" i="1" s="1"/>
  <c r="B566" i="1" s="1"/>
  <c r="L567" i="1"/>
  <c r="M567" i="1" s="1"/>
  <c r="N567" i="1" s="1"/>
  <c r="K568" i="1"/>
  <c r="L568" i="1" l="1"/>
  <c r="M568" i="1" s="1"/>
  <c r="N568" i="1" s="1"/>
  <c r="K569" i="1"/>
  <c r="H569" i="1"/>
  <c r="I568" i="1"/>
  <c r="O567" i="1"/>
  <c r="Q567" i="1" s="1"/>
  <c r="B567" i="1" s="1"/>
  <c r="O568" i="1" l="1"/>
  <c r="Q568" i="1" s="1"/>
  <c r="B568" i="1" s="1"/>
  <c r="H570" i="1"/>
  <c r="I569" i="1"/>
  <c r="L569" i="1"/>
  <c r="M569" i="1" s="1"/>
  <c r="N569" i="1" s="1"/>
  <c r="K570" i="1"/>
  <c r="L570" i="1" l="1"/>
  <c r="M570" i="1" s="1"/>
  <c r="N570" i="1" s="1"/>
  <c r="K571" i="1"/>
  <c r="O569" i="1"/>
  <c r="Q569" i="1" s="1"/>
  <c r="B569" i="1" s="1"/>
  <c r="I570" i="1"/>
  <c r="H571" i="1"/>
  <c r="O570" i="1" l="1"/>
  <c r="Q570" i="1" s="1"/>
  <c r="B570" i="1" s="1"/>
  <c r="H572" i="1"/>
  <c r="I571" i="1"/>
  <c r="L571" i="1"/>
  <c r="M571" i="1" s="1"/>
  <c r="N571" i="1" s="1"/>
  <c r="K572" i="1"/>
  <c r="L572" i="1" l="1"/>
  <c r="M572" i="1" s="1"/>
  <c r="N572" i="1" s="1"/>
  <c r="K573" i="1"/>
  <c r="O571" i="1"/>
  <c r="Q571" i="1" s="1"/>
  <c r="B571" i="1" s="1"/>
  <c r="I572" i="1"/>
  <c r="H573" i="1"/>
  <c r="I573" i="1" l="1"/>
  <c r="H574" i="1"/>
  <c r="O572" i="1"/>
  <c r="Q572" i="1" s="1"/>
  <c r="B572" i="1" s="1"/>
  <c r="L573" i="1"/>
  <c r="M573" i="1" s="1"/>
  <c r="N573" i="1" s="1"/>
  <c r="K574" i="1"/>
  <c r="L574" i="1" l="1"/>
  <c r="M574" i="1" s="1"/>
  <c r="N574" i="1" s="1"/>
  <c r="K575" i="1"/>
  <c r="I574" i="1"/>
  <c r="H575" i="1"/>
  <c r="O573" i="1"/>
  <c r="Q573" i="1" s="1"/>
  <c r="B573" i="1" s="1"/>
  <c r="H576" i="1" l="1"/>
  <c r="I575" i="1"/>
  <c r="O574" i="1"/>
  <c r="Q574" i="1" s="1"/>
  <c r="B574" i="1" s="1"/>
  <c r="L575" i="1"/>
  <c r="M575" i="1" s="1"/>
  <c r="N575" i="1" s="1"/>
  <c r="K576" i="1"/>
  <c r="L576" i="1" l="1"/>
  <c r="M576" i="1" s="1"/>
  <c r="N576" i="1" s="1"/>
  <c r="K577" i="1"/>
  <c r="O575" i="1"/>
  <c r="Q575" i="1" s="1"/>
  <c r="B575" i="1" s="1"/>
  <c r="I576" i="1"/>
  <c r="H577" i="1"/>
  <c r="H578" i="1" l="1"/>
  <c r="I577" i="1"/>
  <c r="O576" i="1"/>
  <c r="Q576" i="1" s="1"/>
  <c r="B576" i="1" s="1"/>
  <c r="L577" i="1"/>
  <c r="M577" i="1" s="1"/>
  <c r="N577" i="1" s="1"/>
  <c r="K578" i="1"/>
  <c r="L578" i="1" l="1"/>
  <c r="M578" i="1" s="1"/>
  <c r="N578" i="1" s="1"/>
  <c r="K579" i="1"/>
  <c r="O577" i="1"/>
  <c r="Q577" i="1" s="1"/>
  <c r="B577" i="1" s="1"/>
  <c r="H579" i="1"/>
  <c r="I578" i="1"/>
  <c r="O578" i="1" l="1"/>
  <c r="Q578" i="1" s="1"/>
  <c r="B578" i="1" s="1"/>
  <c r="I579" i="1"/>
  <c r="H580" i="1"/>
  <c r="L579" i="1"/>
  <c r="M579" i="1" s="1"/>
  <c r="N579" i="1" s="1"/>
  <c r="K580" i="1"/>
  <c r="L580" i="1" l="1"/>
  <c r="M580" i="1" s="1"/>
  <c r="N580" i="1" s="1"/>
  <c r="K581" i="1"/>
  <c r="I580" i="1"/>
  <c r="H581" i="1"/>
  <c r="O579" i="1"/>
  <c r="Q579" i="1" s="1"/>
  <c r="B579" i="1" s="1"/>
  <c r="I581" i="1" l="1"/>
  <c r="H582" i="1"/>
  <c r="O580" i="1"/>
  <c r="Q580" i="1" s="1"/>
  <c r="B580" i="1" s="1"/>
  <c r="L581" i="1"/>
  <c r="M581" i="1" s="1"/>
  <c r="N581" i="1" s="1"/>
  <c r="K582" i="1"/>
  <c r="L582" i="1" l="1"/>
  <c r="M582" i="1" s="1"/>
  <c r="N582" i="1" s="1"/>
  <c r="K583" i="1"/>
  <c r="I582" i="1"/>
  <c r="H583" i="1"/>
  <c r="O581" i="1"/>
  <c r="Q581" i="1" s="1"/>
  <c r="B581" i="1" s="1"/>
  <c r="I583" i="1" l="1"/>
  <c r="H584" i="1"/>
  <c r="O582" i="1"/>
  <c r="Q582" i="1" s="1"/>
  <c r="B582" i="1" s="1"/>
  <c r="L583" i="1"/>
  <c r="M583" i="1" s="1"/>
  <c r="N583" i="1" s="1"/>
  <c r="K584" i="1"/>
  <c r="L584" i="1" l="1"/>
  <c r="M584" i="1" s="1"/>
  <c r="N584" i="1" s="1"/>
  <c r="K585" i="1"/>
  <c r="I584" i="1"/>
  <c r="H585" i="1"/>
  <c r="O583" i="1"/>
  <c r="Q583" i="1" s="1"/>
  <c r="B583" i="1" s="1"/>
  <c r="I585" i="1" l="1"/>
  <c r="H586" i="1"/>
  <c r="O584" i="1"/>
  <c r="Q584" i="1" s="1"/>
  <c r="B584" i="1" s="1"/>
  <c r="L585" i="1"/>
  <c r="M585" i="1" s="1"/>
  <c r="N585" i="1" s="1"/>
  <c r="K586" i="1"/>
  <c r="L586" i="1" l="1"/>
  <c r="M586" i="1" s="1"/>
  <c r="N586" i="1" s="1"/>
  <c r="K587" i="1"/>
  <c r="I586" i="1"/>
  <c r="H587" i="1"/>
  <c r="O585" i="1"/>
  <c r="Q585" i="1" s="1"/>
  <c r="B585" i="1" s="1"/>
  <c r="I587" i="1" l="1"/>
  <c r="H588" i="1"/>
  <c r="O586" i="1"/>
  <c r="Q586" i="1" s="1"/>
  <c r="B586" i="1" s="1"/>
  <c r="L587" i="1"/>
  <c r="M587" i="1" s="1"/>
  <c r="N587" i="1" s="1"/>
  <c r="K588" i="1"/>
  <c r="L588" i="1" l="1"/>
  <c r="M588" i="1" s="1"/>
  <c r="N588" i="1" s="1"/>
  <c r="K589" i="1"/>
  <c r="I588" i="1"/>
  <c r="H589" i="1"/>
  <c r="O587" i="1"/>
  <c r="Q587" i="1" s="1"/>
  <c r="B587" i="1" s="1"/>
  <c r="I589" i="1" l="1"/>
  <c r="H590" i="1"/>
  <c r="O588" i="1"/>
  <c r="Q588" i="1" s="1"/>
  <c r="B588" i="1" s="1"/>
  <c r="L589" i="1"/>
  <c r="M589" i="1" s="1"/>
  <c r="N589" i="1" s="1"/>
  <c r="K590" i="1"/>
  <c r="L590" i="1" l="1"/>
  <c r="M590" i="1" s="1"/>
  <c r="N590" i="1" s="1"/>
  <c r="K591" i="1"/>
  <c r="H591" i="1"/>
  <c r="I590" i="1"/>
  <c r="O589" i="1"/>
  <c r="Q589" i="1" s="1"/>
  <c r="B589" i="1" s="1"/>
  <c r="O590" i="1" l="1"/>
  <c r="Q590" i="1" s="1"/>
  <c r="B590" i="1" s="1"/>
  <c r="I591" i="1"/>
  <c r="H592" i="1"/>
  <c r="L591" i="1"/>
  <c r="M591" i="1" s="1"/>
  <c r="N591" i="1" s="1"/>
  <c r="K592" i="1"/>
  <c r="L592" i="1" l="1"/>
  <c r="M592" i="1" s="1"/>
  <c r="N592" i="1" s="1"/>
  <c r="K593" i="1"/>
  <c r="I592" i="1"/>
  <c r="H593" i="1"/>
  <c r="O591" i="1"/>
  <c r="Q591" i="1" s="1"/>
  <c r="B591" i="1" s="1"/>
  <c r="I593" i="1" l="1"/>
  <c r="H594" i="1"/>
  <c r="O592" i="1"/>
  <c r="Q592" i="1" s="1"/>
  <c r="B592" i="1" s="1"/>
  <c r="L593" i="1"/>
  <c r="M593" i="1" s="1"/>
  <c r="N593" i="1" s="1"/>
  <c r="K594" i="1"/>
  <c r="L594" i="1" l="1"/>
  <c r="M594" i="1" s="1"/>
  <c r="N594" i="1" s="1"/>
  <c r="K595" i="1"/>
  <c r="I594" i="1"/>
  <c r="H595" i="1"/>
  <c r="O593" i="1"/>
  <c r="Q593" i="1" s="1"/>
  <c r="B593" i="1" s="1"/>
  <c r="I595" i="1" l="1"/>
  <c r="H596" i="1"/>
  <c r="O594" i="1"/>
  <c r="Q594" i="1" s="1"/>
  <c r="B594" i="1" s="1"/>
  <c r="L595" i="1"/>
  <c r="M595" i="1" s="1"/>
  <c r="N595" i="1" s="1"/>
  <c r="K596" i="1"/>
  <c r="L596" i="1" l="1"/>
  <c r="M596" i="1" s="1"/>
  <c r="N596" i="1" s="1"/>
  <c r="K597" i="1"/>
  <c r="I596" i="1"/>
  <c r="H597" i="1"/>
  <c r="O595" i="1"/>
  <c r="Q595" i="1" s="1"/>
  <c r="B595" i="1" s="1"/>
  <c r="I597" i="1" l="1"/>
  <c r="H598" i="1"/>
  <c r="O596" i="1"/>
  <c r="Q596" i="1" s="1"/>
  <c r="B596" i="1" s="1"/>
  <c r="L597" i="1"/>
  <c r="M597" i="1" s="1"/>
  <c r="N597" i="1" s="1"/>
  <c r="K598" i="1"/>
  <c r="L598" i="1" l="1"/>
  <c r="M598" i="1" s="1"/>
  <c r="N598" i="1" s="1"/>
  <c r="K599" i="1"/>
  <c r="I598" i="1"/>
  <c r="H599" i="1"/>
  <c r="O597" i="1"/>
  <c r="Q597" i="1" s="1"/>
  <c r="B597" i="1" s="1"/>
  <c r="I599" i="1" l="1"/>
  <c r="H600" i="1"/>
  <c r="O598" i="1"/>
  <c r="Q598" i="1" s="1"/>
  <c r="B598" i="1" s="1"/>
  <c r="L599" i="1"/>
  <c r="M599" i="1" s="1"/>
  <c r="N599" i="1" s="1"/>
  <c r="K600" i="1"/>
  <c r="L600" i="1" l="1"/>
  <c r="M600" i="1" s="1"/>
  <c r="N600" i="1" s="1"/>
  <c r="K601" i="1"/>
  <c r="I600" i="1"/>
  <c r="H601" i="1"/>
  <c r="O599" i="1"/>
  <c r="Q599" i="1" s="1"/>
  <c r="B599" i="1" s="1"/>
  <c r="I601" i="1" l="1"/>
  <c r="H602" i="1"/>
  <c r="O600" i="1"/>
  <c r="Q600" i="1" s="1"/>
  <c r="B600" i="1" s="1"/>
  <c r="L601" i="1"/>
  <c r="M601" i="1" s="1"/>
  <c r="N601" i="1" s="1"/>
  <c r="K602" i="1"/>
  <c r="L602" i="1" l="1"/>
  <c r="M602" i="1" s="1"/>
  <c r="N602" i="1" s="1"/>
  <c r="K603" i="1"/>
  <c r="I602" i="1"/>
  <c r="H603" i="1"/>
  <c r="O601" i="1"/>
  <c r="Q601" i="1" s="1"/>
  <c r="B601" i="1" s="1"/>
  <c r="I603" i="1" l="1"/>
  <c r="H604" i="1"/>
  <c r="O602" i="1"/>
  <c r="Q602" i="1" s="1"/>
  <c r="B602" i="1" s="1"/>
  <c r="L603" i="1"/>
  <c r="M603" i="1" s="1"/>
  <c r="N603" i="1" s="1"/>
  <c r="K604" i="1"/>
  <c r="L604" i="1" l="1"/>
  <c r="M604" i="1" s="1"/>
  <c r="N604" i="1" s="1"/>
  <c r="K605" i="1"/>
  <c r="I604" i="1"/>
  <c r="H605" i="1"/>
  <c r="O603" i="1"/>
  <c r="Q603" i="1" s="1"/>
  <c r="B603" i="1" s="1"/>
  <c r="H606" i="1" l="1"/>
  <c r="I605" i="1"/>
  <c r="O604" i="1"/>
  <c r="Q604" i="1" s="1"/>
  <c r="B604" i="1" s="1"/>
  <c r="L605" i="1"/>
  <c r="M605" i="1" s="1"/>
  <c r="N605" i="1" s="1"/>
  <c r="K606" i="1"/>
  <c r="L606" i="1" l="1"/>
  <c r="M606" i="1" s="1"/>
  <c r="N606" i="1" s="1"/>
  <c r="K607" i="1"/>
  <c r="O605" i="1"/>
  <c r="Q605" i="1" s="1"/>
  <c r="B605" i="1" s="1"/>
  <c r="I606" i="1"/>
  <c r="H607" i="1"/>
  <c r="H608" i="1" l="1"/>
  <c r="I607" i="1"/>
  <c r="O606" i="1"/>
  <c r="Q606" i="1" s="1"/>
  <c r="B606" i="1" s="1"/>
  <c r="L607" i="1"/>
  <c r="M607" i="1" s="1"/>
  <c r="N607" i="1" s="1"/>
  <c r="K608" i="1"/>
  <c r="L608" i="1" l="1"/>
  <c r="M608" i="1" s="1"/>
  <c r="N608" i="1" s="1"/>
  <c r="K609" i="1"/>
  <c r="O607" i="1"/>
  <c r="Q607" i="1" s="1"/>
  <c r="B607" i="1" s="1"/>
  <c r="H609" i="1"/>
  <c r="I608" i="1"/>
  <c r="O608" i="1" l="1"/>
  <c r="Q608" i="1" s="1"/>
  <c r="B608" i="1" s="1"/>
  <c r="I609" i="1"/>
  <c r="H610" i="1"/>
  <c r="L609" i="1"/>
  <c r="M609" i="1" s="1"/>
  <c r="N609" i="1" s="1"/>
  <c r="K610" i="1"/>
  <c r="L610" i="1" l="1"/>
  <c r="M610" i="1" s="1"/>
  <c r="N610" i="1" s="1"/>
  <c r="K611" i="1"/>
  <c r="H611" i="1"/>
  <c r="I610" i="1"/>
  <c r="O609" i="1"/>
  <c r="Q609" i="1" s="1"/>
  <c r="B609" i="1" s="1"/>
  <c r="O610" i="1" l="1"/>
  <c r="Q610" i="1" s="1"/>
  <c r="B610" i="1" s="1"/>
  <c r="I611" i="1"/>
  <c r="H612" i="1"/>
  <c r="L611" i="1"/>
  <c r="M611" i="1" s="1"/>
  <c r="N611" i="1" s="1"/>
  <c r="K612" i="1"/>
  <c r="L612" i="1" l="1"/>
  <c r="M612" i="1" s="1"/>
  <c r="N612" i="1" s="1"/>
  <c r="K613" i="1"/>
  <c r="I612" i="1"/>
  <c r="H613" i="1"/>
  <c r="O611" i="1"/>
  <c r="Q611" i="1" s="1"/>
  <c r="B611" i="1" s="1"/>
  <c r="I613" i="1" l="1"/>
  <c r="H614" i="1"/>
  <c r="O612" i="1"/>
  <c r="Q612" i="1" s="1"/>
  <c r="B612" i="1" s="1"/>
  <c r="L613" i="1"/>
  <c r="M613" i="1" s="1"/>
  <c r="N613" i="1" s="1"/>
  <c r="K614" i="1"/>
  <c r="L614" i="1" l="1"/>
  <c r="M614" i="1" s="1"/>
  <c r="N614" i="1" s="1"/>
  <c r="K615" i="1"/>
  <c r="I614" i="1"/>
  <c r="H615" i="1"/>
  <c r="O613" i="1"/>
  <c r="Q613" i="1" s="1"/>
  <c r="B613" i="1" s="1"/>
  <c r="O614" i="1" l="1"/>
  <c r="Q614" i="1" s="1"/>
  <c r="B614" i="1" s="1"/>
  <c r="L615" i="1"/>
  <c r="M615" i="1" s="1"/>
  <c r="N615" i="1" s="1"/>
  <c r="K616" i="1"/>
  <c r="H616" i="1"/>
  <c r="I615" i="1"/>
  <c r="O615" i="1" l="1"/>
  <c r="Q615" i="1" s="1"/>
  <c r="B615" i="1" s="1"/>
  <c r="L616" i="1"/>
  <c r="M616" i="1" s="1"/>
  <c r="N616" i="1" s="1"/>
  <c r="K617" i="1"/>
  <c r="H617" i="1"/>
  <c r="I616" i="1"/>
  <c r="O616" i="1" l="1"/>
  <c r="Q616" i="1" s="1"/>
  <c r="B616" i="1" s="1"/>
  <c r="L617" i="1"/>
  <c r="M617" i="1" s="1"/>
  <c r="N617" i="1" s="1"/>
  <c r="K618" i="1"/>
  <c r="H618" i="1"/>
  <c r="I617" i="1"/>
  <c r="O617" i="1" l="1"/>
  <c r="Q617" i="1" s="1"/>
  <c r="B617" i="1" s="1"/>
  <c r="L618" i="1"/>
  <c r="M618" i="1" s="1"/>
  <c r="N618" i="1" s="1"/>
  <c r="K619" i="1"/>
  <c r="H619" i="1"/>
  <c r="I618" i="1"/>
  <c r="O618" i="1" l="1"/>
  <c r="Q618" i="1" s="1"/>
  <c r="B618" i="1" s="1"/>
  <c r="L619" i="1"/>
  <c r="M619" i="1" s="1"/>
  <c r="N619" i="1" s="1"/>
  <c r="K620" i="1"/>
  <c r="H620" i="1"/>
  <c r="I619" i="1"/>
  <c r="O619" i="1" l="1"/>
  <c r="Q619" i="1" s="1"/>
  <c r="B619" i="1" s="1"/>
  <c r="L620" i="1"/>
  <c r="M620" i="1" s="1"/>
  <c r="N620" i="1" s="1"/>
  <c r="K621" i="1"/>
  <c r="H621" i="1"/>
  <c r="I620" i="1"/>
  <c r="O620" i="1" l="1"/>
  <c r="Q620" i="1" s="1"/>
  <c r="B620" i="1" s="1"/>
  <c r="L621" i="1"/>
  <c r="M621" i="1" s="1"/>
  <c r="N621" i="1" s="1"/>
  <c r="K622" i="1"/>
  <c r="H622" i="1"/>
  <c r="I621" i="1"/>
  <c r="O621" i="1" l="1"/>
  <c r="Q621" i="1" s="1"/>
  <c r="B621" i="1" s="1"/>
  <c r="L622" i="1"/>
  <c r="M622" i="1" s="1"/>
  <c r="N622" i="1" s="1"/>
  <c r="K623" i="1"/>
  <c r="H623" i="1"/>
  <c r="I622" i="1"/>
  <c r="O622" i="1" l="1"/>
  <c r="Q622" i="1" s="1"/>
  <c r="B622" i="1" s="1"/>
  <c r="L623" i="1"/>
  <c r="M623" i="1" s="1"/>
  <c r="N623" i="1" s="1"/>
  <c r="K624" i="1"/>
  <c r="H624" i="1"/>
  <c r="I623" i="1"/>
  <c r="O623" i="1" l="1"/>
  <c r="Q623" i="1" s="1"/>
  <c r="B623" i="1" s="1"/>
  <c r="L624" i="1"/>
  <c r="M624" i="1" s="1"/>
  <c r="N624" i="1" s="1"/>
  <c r="K625" i="1"/>
  <c r="H625" i="1"/>
  <c r="I624" i="1"/>
  <c r="O624" i="1" l="1"/>
  <c r="Q624" i="1" s="1"/>
  <c r="B624" i="1" s="1"/>
  <c r="L625" i="1"/>
  <c r="M625" i="1" s="1"/>
  <c r="N625" i="1" s="1"/>
  <c r="K626" i="1"/>
  <c r="H626" i="1"/>
  <c r="I625" i="1"/>
  <c r="O625" i="1" l="1"/>
  <c r="Q625" i="1" s="1"/>
  <c r="B625" i="1" s="1"/>
  <c r="L626" i="1"/>
  <c r="M626" i="1" s="1"/>
  <c r="N626" i="1" s="1"/>
  <c r="K627" i="1"/>
  <c r="H627" i="1"/>
  <c r="I626" i="1"/>
  <c r="O626" i="1" l="1"/>
  <c r="Q626" i="1" s="1"/>
  <c r="L627" i="1"/>
  <c r="M627" i="1" s="1"/>
  <c r="N627" i="1" s="1"/>
  <c r="K628" i="1"/>
  <c r="L628" i="1" s="1"/>
  <c r="H628" i="1"/>
  <c r="I628" i="1" s="1"/>
  <c r="I627" i="1"/>
  <c r="B626" i="1" l="1"/>
  <c r="O627" i="1"/>
  <c r="Q627" i="1" s="1"/>
  <c r="B627" i="1" s="1"/>
  <c r="M628" i="1"/>
  <c r="N628" i="1" s="1"/>
  <c r="O628" i="1" s="1"/>
  <c r="Q628" i="1" s="1"/>
  <c r="B628" i="1" s="1"/>
  <c r="M629" i="1"/>
  <c r="N629" i="1" s="1"/>
  <c r="O629" i="1" s="1"/>
  <c r="Q629" i="1" s="1"/>
  <c r="B629" i="1" s="1"/>
</calcChain>
</file>

<file path=xl/sharedStrings.xml><?xml version="1.0" encoding="utf-8"?>
<sst xmlns="http://schemas.openxmlformats.org/spreadsheetml/2006/main" count="134" uniqueCount="67">
  <si>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</si>
  <si>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</si>
  <si>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</si>
  <si>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</si>
  <si>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</si>
  <si>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</si>
  <si>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</si>
  <si>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</si>
  <si>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</si>
  <si>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</si>
  <si>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</si>
  <si>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</si>
  <si>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</si>
  <si>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</si>
  <si>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</si>
  <si>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</si>
  <si>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</si>
  <si>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</si>
  <si>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</si>
  <si>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</si>
  <si>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</si>
  <si>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</si>
  <si>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</si>
  <si>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</si>
  <si>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</si>
  <si>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</si>
  <si>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</si>
  <si>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</si>
  <si>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</si>
  <si>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</si>
  <si>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</si>
  <si>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</si>
  <si>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</si>
  <si>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</si>
  <si>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</si>
  <si>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</si>
  <si>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</si>
  <si>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</si>
  <si>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</si>
  <si>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</si>
  <si>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</si>
  <si>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</si>
  <si>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</si>
  <si>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</si>
  <si>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</si>
  <si>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</si>
  <si>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</si>
  <si>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</si>
  <si>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</si>
  <si>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</si>
  <si>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</si>
  <si>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</si>
  <si>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</si>
  <si>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</si>
  <si>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</si>
  <si>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</si>
  <si>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</si>
  <si>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</si>
  <si>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</si>
  <si>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</si>
  <si>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</si>
  <si>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DI + 5,50% (base 252)</t>
  </si>
  <si>
    <t>WL</t>
  </si>
  <si>
    <t>WIENFRIED MATTHIAS LEH - CPR-F - 23/2021 - R$ 10.000.000,00</t>
  </si>
  <si>
    <t>CPRF 23/2021</t>
  </si>
  <si>
    <t>WIENFRIED LEH</t>
  </si>
  <si>
    <t>21L00284517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</si>
</sst>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62</v>
      </c>
      <c r="B2" s="79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61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44530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64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65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45495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5.5E-2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10000000</v>
      </c>
      <c r="C12" s="131">
        <v>10000000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5.5E-2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10000000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10002925.6</v>
      </c>
      <c r="C13" s="131">
        <f t="shared" ref="C13:C76" si="27">(C12-S12)</f>
        <v>10000000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5.5E-2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2925.6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44" si="38">W12+1</f>
        <v>1</v>
      </c>
      <c r="X13" s="136">
        <f t="shared" si="25"/>
        <v>44550</v>
      </c>
      <c r="Y13" s="138">
        <f t="shared" ref="Y13" si="39">(Y12-AB13)</f>
        <v>10000000</v>
      </c>
      <c r="Z13" s="139">
        <f t="shared" ref="Z13" si="40">NETWORKDAYS(X12,X13,W$160:W$444)-1</f>
        <v>9</v>
      </c>
      <c r="AA13" s="142">
        <f>TRUNC((ROUND(((1+AA$11)^(Z13/252)),9)-1)*Y12,8)</f>
        <v>19139.999999989999</v>
      </c>
      <c r="AB13" s="142">
        <f>TRUNC(Y12*AC13,8)</f>
        <v>0</v>
      </c>
      <c r="AC13" s="140">
        <v>0</v>
      </c>
      <c r="AD13" s="142">
        <f t="shared" ref="AD13" si="41">(AA13+AB13)</f>
        <v>19139.999999989999</v>
      </c>
      <c r="AE13" s="135">
        <f t="shared" ref="AE13:AE44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10005852.09999999</v>
      </c>
      <c r="C14" s="7">
        <f t="shared" si="27"/>
        <v>10000000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5.5E-2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5852.0999999899996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23" si="46">AD162</f>
        <v>44581</v>
      </c>
      <c r="Y14" s="138">
        <f t="shared" ref="Y14:Y23" si="47">(Y13-AB14)</f>
        <v>10000000</v>
      </c>
      <c r="Z14" s="139">
        <f t="shared" ref="Z14:Z23" si="48">NETWORKDAYS(X13,X14,W$160:W$444)-1</f>
        <v>23</v>
      </c>
      <c r="AA14" s="142">
        <f t="shared" ref="AA14:AA23" si="49">TRUNC((ROUND(((1+AA$11)^(Z14/252)),9)-1)*Y13,8)</f>
        <v>48986.159999989999</v>
      </c>
      <c r="AB14" s="142">
        <f t="shared" ref="AB14:AB23" si="50">TRUNC(Y13*AC14,8)</f>
        <v>0</v>
      </c>
      <c r="AC14" s="140">
        <v>0</v>
      </c>
      <c r="AD14" s="142">
        <f t="shared" ref="AD14:AD23" si="51">(AA14+AB14)</f>
        <v>48986.159999989999</v>
      </c>
      <c r="AE14" s="135">
        <f t="shared" si="42"/>
        <v>2</v>
      </c>
      <c r="AF14" s="141" t="s">
        <v>60</v>
      </c>
      <c r="AG14" s="136">
        <f t="shared" ref="AG14:AG23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10010906.12999999</v>
      </c>
      <c r="C15" s="7">
        <f t="shared" si="27"/>
        <v>10000000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5.5E-2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1.0010906129999999</v>
      </c>
      <c r="P15" s="17">
        <f t="shared" ref="P15:P78" si="55">IF(VLOOKUP(A15,X$12:AE$150,8)=VLOOKUP(A14,X$12:AE$150,8),0,VLOOKUP(A15,X$12:AE$150,8))</f>
        <v>0</v>
      </c>
      <c r="Q15" s="14">
        <f t="shared" ca="1" si="23"/>
        <v>10906.12999999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10000000</v>
      </c>
      <c r="Z15" s="139">
        <f t="shared" si="48"/>
        <v>22</v>
      </c>
      <c r="AA15" s="142">
        <f t="shared" si="49"/>
        <v>46851.349999990001</v>
      </c>
      <c r="AB15" s="142">
        <f t="shared" si="50"/>
        <v>0</v>
      </c>
      <c r="AC15" s="140">
        <v>0</v>
      </c>
      <c r="AD15" s="142">
        <f t="shared" si="51"/>
        <v>46851.349999990001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10015962.65</v>
      </c>
      <c r="C16" s="7">
        <f t="shared" si="27"/>
        <v>10000000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5.5E-2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1.0015962650000001</v>
      </c>
      <c r="P16" s="17">
        <f t="shared" si="55"/>
        <v>0</v>
      </c>
      <c r="Q16" s="14">
        <f t="shared" ca="1" si="23"/>
        <v>15962.65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10000000</v>
      </c>
      <c r="Z16" s="139">
        <f t="shared" si="48"/>
        <v>18</v>
      </c>
      <c r="AA16" s="142">
        <f t="shared" si="49"/>
        <v>38316.62999999</v>
      </c>
      <c r="AB16" s="142">
        <f t="shared" si="50"/>
        <v>0</v>
      </c>
      <c r="AC16" s="140">
        <v>0</v>
      </c>
      <c r="AD16" s="142">
        <f t="shared" si="51"/>
        <v>38316.62999999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10021021.85999999</v>
      </c>
      <c r="C17" s="7">
        <f t="shared" si="27"/>
        <v>10000000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5.5E-2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1.0021021859999999</v>
      </c>
      <c r="P17" s="17">
        <f t="shared" si="55"/>
        <v>0</v>
      </c>
      <c r="Q17" s="14">
        <f t="shared" ca="1" si="23"/>
        <v>21021.85999999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10000000</v>
      </c>
      <c r="Z17" s="139">
        <f t="shared" si="48"/>
        <v>21</v>
      </c>
      <c r="AA17" s="142">
        <f t="shared" si="49"/>
        <v>44716.99</v>
      </c>
      <c r="AB17" s="142">
        <f t="shared" si="50"/>
        <v>0</v>
      </c>
      <c r="AC17" s="140">
        <v>0</v>
      </c>
      <c r="AD17" s="142">
        <f t="shared" si="51"/>
        <v>44716.99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10026634.050000001</v>
      </c>
      <c r="C18" s="7">
        <f t="shared" si="27"/>
        <v>10000000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5.5E-2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1.0026634050000001</v>
      </c>
      <c r="P18" s="17">
        <f t="shared" si="55"/>
        <v>0</v>
      </c>
      <c r="Q18" s="14">
        <f t="shared" ca="1" si="23"/>
        <v>26634.05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10000000</v>
      </c>
      <c r="Z18" s="139">
        <f t="shared" si="48"/>
        <v>21</v>
      </c>
      <c r="AA18" s="142">
        <f t="shared" si="49"/>
        <v>44716.99</v>
      </c>
      <c r="AB18" s="142">
        <f t="shared" si="50"/>
        <v>0</v>
      </c>
      <c r="AC18" s="140">
        <v>0</v>
      </c>
      <c r="AD18" s="142">
        <f t="shared" si="51"/>
        <v>44716.99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10032249.470000001</v>
      </c>
      <c r="C19" s="7">
        <f t="shared" si="27"/>
        <v>10000000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5.5E-2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1.0032249470000001</v>
      </c>
      <c r="P19" s="17">
        <f t="shared" si="55"/>
        <v>0</v>
      </c>
      <c r="Q19" s="14">
        <f t="shared" ca="1" si="23"/>
        <v>32249.47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10000000</v>
      </c>
      <c r="Z19" s="139">
        <f t="shared" si="48"/>
        <v>20</v>
      </c>
      <c r="AA19" s="142">
        <f t="shared" si="49"/>
        <v>42583.08</v>
      </c>
      <c r="AB19" s="142">
        <f t="shared" si="50"/>
        <v>0</v>
      </c>
      <c r="AC19" s="140">
        <v>0</v>
      </c>
      <c r="AD19" s="142">
        <f t="shared" si="51"/>
        <v>42583.08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10037868.02</v>
      </c>
      <c r="C20" s="7">
        <f t="shared" si="27"/>
        <v>10000000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5.5E-2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1.003786802</v>
      </c>
      <c r="P20" s="17">
        <f t="shared" si="55"/>
        <v>0</v>
      </c>
      <c r="Q20" s="14">
        <f t="shared" ca="1" si="23"/>
        <v>37868.019999999997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10000000</v>
      </c>
      <c r="Z20" s="139">
        <f t="shared" si="48"/>
        <v>22</v>
      </c>
      <c r="AA20" s="142">
        <f t="shared" si="49"/>
        <v>46851.349999990001</v>
      </c>
      <c r="AB20" s="142">
        <f t="shared" si="50"/>
        <v>0</v>
      </c>
      <c r="AC20" s="140">
        <v>0</v>
      </c>
      <c r="AD20" s="142">
        <f t="shared" si="51"/>
        <v>46851.349999990001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10043489.809999989</v>
      </c>
      <c r="C21" s="7">
        <f t="shared" si="27"/>
        <v>10000000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5.5E-2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1.0043489809999999</v>
      </c>
      <c r="P21" s="17">
        <f t="shared" si="55"/>
        <v>0</v>
      </c>
      <c r="Q21" s="14">
        <f t="shared" ca="1" si="23"/>
        <v>43489.809999990001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10000000</v>
      </c>
      <c r="Z21" s="139">
        <f t="shared" si="48"/>
        <v>23</v>
      </c>
      <c r="AA21" s="142">
        <f t="shared" si="49"/>
        <v>48986.159999989999</v>
      </c>
      <c r="AB21" s="142">
        <f t="shared" si="50"/>
        <v>0</v>
      </c>
      <c r="AC21" s="140">
        <v>0</v>
      </c>
      <c r="AD21" s="142">
        <f t="shared" si="51"/>
        <v>48986.159999989999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10049114.640000001</v>
      </c>
      <c r="C22" s="7">
        <f t="shared" si="27"/>
        <v>10000000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5.5E-2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1.0049114640000001</v>
      </c>
      <c r="P22" s="17">
        <f t="shared" si="55"/>
        <v>0</v>
      </c>
      <c r="Q22" s="14">
        <f t="shared" ca="1" si="23"/>
        <v>49114.64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10000000</v>
      </c>
      <c r="Z22" s="139">
        <f t="shared" si="48"/>
        <v>20</v>
      </c>
      <c r="AA22" s="142">
        <f t="shared" si="49"/>
        <v>42583.08</v>
      </c>
      <c r="AB22" s="142">
        <f t="shared" si="50"/>
        <v>0</v>
      </c>
      <c r="AC22" s="140">
        <v>0</v>
      </c>
      <c r="AD22" s="142">
        <f t="shared" si="51"/>
        <v>42583.08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10054742.609999999</v>
      </c>
      <c r="C23" s="7">
        <f t="shared" si="27"/>
        <v>10000000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5.5E-2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1.005474261</v>
      </c>
      <c r="P23" s="17">
        <f t="shared" si="55"/>
        <v>1</v>
      </c>
      <c r="Q23" s="14">
        <f t="shared" ca="1" si="23"/>
        <v>54742.61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10000000</v>
      </c>
      <c r="Z23" s="139">
        <f t="shared" si="48"/>
        <v>21</v>
      </c>
      <c r="AA23" s="142">
        <f t="shared" si="49"/>
        <v>44716.99</v>
      </c>
      <c r="AB23" s="142">
        <f t="shared" si="50"/>
        <v>0</v>
      </c>
      <c r="AC23" s="140">
        <v>0</v>
      </c>
      <c r="AD23" s="142">
        <f t="shared" si="51"/>
        <v>44716.99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10005600.5</v>
      </c>
      <c r="C24" s="7">
        <f t="shared" si="27"/>
        <v>10000000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5.5E-2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1.0002124859999999</v>
      </c>
      <c r="O24" s="12">
        <f t="shared" ca="1" si="34"/>
        <v>1.00056005</v>
      </c>
      <c r="P24" s="17">
        <f t="shared" si="55"/>
        <v>0</v>
      </c>
      <c r="Q24" s="14">
        <f t="shared" ca="1" si="23"/>
        <v>5600.5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ref="X24:X29" si="56">AD172</f>
        <v>44886</v>
      </c>
      <c r="Y24" s="138">
        <f t="shared" ref="Y24:Y29" si="57">(Y23-AB24)</f>
        <v>10000000</v>
      </c>
      <c r="Z24" s="139">
        <f t="shared" ref="Z24:Z29" si="58">NETWORKDAYS(X23,X24,W$160:W$444)-1</f>
        <v>20</v>
      </c>
      <c r="AA24" s="142">
        <f t="shared" ref="AA24:AA29" si="59">TRUNC((ROUND(((1+AA$11)^(Z24/252)),9)-1)*Y23,8)</f>
        <v>42583.08</v>
      </c>
      <c r="AB24" s="142">
        <f t="shared" ref="AB24:AB29" si="60">TRUNC(Y23*AC24,8)</f>
        <v>0</v>
      </c>
      <c r="AC24" s="140">
        <v>0</v>
      </c>
      <c r="AD24" s="142">
        <f t="shared" ref="AD24:AD29" si="61">(AA24+AB24)</f>
        <v>42583.08</v>
      </c>
      <c r="AE24" s="135">
        <f t="shared" si="42"/>
        <v>12</v>
      </c>
      <c r="AF24" s="141" t="s">
        <v>60</v>
      </c>
      <c r="AG24" s="136">
        <f t="shared" ref="AG24:AG29" si="62">X25</f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10011204.11999999</v>
      </c>
      <c r="C25" s="7">
        <f t="shared" si="27"/>
        <v>10000000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5.5E-2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1.000425017</v>
      </c>
      <c r="O25" s="12">
        <f t="shared" ca="1" si="34"/>
        <v>1.0011204119999999</v>
      </c>
      <c r="P25" s="17">
        <f t="shared" si="55"/>
        <v>0</v>
      </c>
      <c r="Q25" s="14">
        <f t="shared" ca="1" si="23"/>
        <v>11204.11999999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56"/>
        <v>44915</v>
      </c>
      <c r="Y25" s="138">
        <f t="shared" si="57"/>
        <v>10000000</v>
      </c>
      <c r="Z25" s="139">
        <f t="shared" si="58"/>
        <v>21</v>
      </c>
      <c r="AA25" s="142">
        <f t="shared" si="59"/>
        <v>44716.99</v>
      </c>
      <c r="AB25" s="142">
        <f t="shared" si="60"/>
        <v>0</v>
      </c>
      <c r="AC25" s="140">
        <v>0</v>
      </c>
      <c r="AD25" s="142">
        <f t="shared" si="61"/>
        <v>44716.99</v>
      </c>
      <c r="AE25" s="135">
        <f t="shared" si="42"/>
        <v>13</v>
      </c>
      <c r="AF25" s="141" t="s">
        <v>60</v>
      </c>
      <c r="AG25" s="136">
        <f t="shared" si="6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10016810.880000001</v>
      </c>
      <c r="C26" s="7">
        <f t="shared" si="27"/>
        <v>10000000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5.5E-2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1.000637593</v>
      </c>
      <c r="O26" s="12">
        <f t="shared" ca="1" si="34"/>
        <v>1.001681088</v>
      </c>
      <c r="P26" s="17">
        <f t="shared" si="55"/>
        <v>0</v>
      </c>
      <c r="Q26" s="14">
        <f t="shared" ca="1" si="23"/>
        <v>16810.88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56"/>
        <v>44946</v>
      </c>
      <c r="Y26" s="138">
        <f t="shared" si="57"/>
        <v>10000000</v>
      </c>
      <c r="Z26" s="139">
        <f t="shared" si="58"/>
        <v>23</v>
      </c>
      <c r="AA26" s="142">
        <f t="shared" si="59"/>
        <v>48986.159999989999</v>
      </c>
      <c r="AB26" s="142">
        <f t="shared" si="60"/>
        <v>0</v>
      </c>
      <c r="AC26" s="140">
        <v>0</v>
      </c>
      <c r="AD26" s="142">
        <f t="shared" si="61"/>
        <v>48986.159999989999</v>
      </c>
      <c r="AE26" s="135">
        <f t="shared" si="42"/>
        <v>14</v>
      </c>
      <c r="AF26" s="141" t="s">
        <v>60</v>
      </c>
      <c r="AG26" s="136">
        <f t="shared" si="6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10022420.77</v>
      </c>
      <c r="C27" s="7">
        <f t="shared" si="27"/>
        <v>10000000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5.5E-2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1.000850215</v>
      </c>
      <c r="O27" s="12">
        <f t="shared" ca="1" si="34"/>
        <v>1.002242077</v>
      </c>
      <c r="P27" s="17">
        <f t="shared" si="55"/>
        <v>0</v>
      </c>
      <c r="Q27" s="14">
        <f t="shared" ca="1" si="23"/>
        <v>22420.77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56"/>
        <v>44979</v>
      </c>
      <c r="Y27" s="138">
        <f t="shared" si="57"/>
        <v>10000000</v>
      </c>
      <c r="Z27" s="139">
        <f t="shared" si="58"/>
        <v>21</v>
      </c>
      <c r="AA27" s="142">
        <f t="shared" si="59"/>
        <v>44716.99</v>
      </c>
      <c r="AB27" s="142">
        <f t="shared" si="60"/>
        <v>0</v>
      </c>
      <c r="AC27" s="140">
        <v>0</v>
      </c>
      <c r="AD27" s="142">
        <f t="shared" si="61"/>
        <v>44716.99</v>
      </c>
      <c r="AE27" s="135">
        <f t="shared" si="42"/>
        <v>15</v>
      </c>
      <c r="AF27" s="141" t="s">
        <v>60</v>
      </c>
      <c r="AG27" s="136">
        <f t="shared" si="6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10028033.890000001</v>
      </c>
      <c r="C28" s="7">
        <f t="shared" si="27"/>
        <v>10000000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5.5E-2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1.001062881</v>
      </c>
      <c r="O28" s="12">
        <f t="shared" ca="1" si="34"/>
        <v>1.0028033890000001</v>
      </c>
      <c r="P28" s="17">
        <f t="shared" si="55"/>
        <v>0</v>
      </c>
      <c r="Q28" s="14">
        <f t="shared" ca="1" si="23"/>
        <v>28033.89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56"/>
        <v>45005</v>
      </c>
      <c r="Y28" s="138">
        <f t="shared" si="57"/>
        <v>10000000</v>
      </c>
      <c r="Z28" s="139">
        <f t="shared" si="58"/>
        <v>18</v>
      </c>
      <c r="AA28" s="142">
        <f t="shared" si="59"/>
        <v>38316.62999999</v>
      </c>
      <c r="AB28" s="142">
        <f t="shared" si="60"/>
        <v>0</v>
      </c>
      <c r="AC28" s="140">
        <v>0</v>
      </c>
      <c r="AD28" s="142">
        <f t="shared" si="61"/>
        <v>38316.62999999</v>
      </c>
      <c r="AE28" s="135">
        <f t="shared" si="42"/>
        <v>16</v>
      </c>
      <c r="AF28" s="141" t="s">
        <v>60</v>
      </c>
      <c r="AG28" s="136">
        <f t="shared" si="6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10033650.050000001</v>
      </c>
      <c r="C29" s="7">
        <f t="shared" si="27"/>
        <v>10000000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5.5E-2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1.0012755929999999</v>
      </c>
      <c r="O29" s="12">
        <f t="shared" ca="1" si="34"/>
        <v>1.003365005</v>
      </c>
      <c r="P29" s="17">
        <f t="shared" si="55"/>
        <v>0</v>
      </c>
      <c r="Q29" s="14">
        <f t="shared" ca="1" si="23"/>
        <v>33650.050000000003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56"/>
        <v>45036</v>
      </c>
      <c r="Y29" s="138">
        <f t="shared" si="57"/>
        <v>10000000</v>
      </c>
      <c r="Z29" s="139">
        <f t="shared" si="58"/>
        <v>22</v>
      </c>
      <c r="AA29" s="142">
        <f t="shared" si="59"/>
        <v>46851.349999990001</v>
      </c>
      <c r="AB29" s="142">
        <f t="shared" si="60"/>
        <v>0</v>
      </c>
      <c r="AC29" s="140">
        <v>0</v>
      </c>
      <c r="AD29" s="142">
        <f t="shared" si="61"/>
        <v>46851.349999990001</v>
      </c>
      <c r="AE29" s="135">
        <f t="shared" si="42"/>
        <v>17</v>
      </c>
      <c r="AF29" s="141" t="s">
        <v>60</v>
      </c>
      <c r="AG29" s="136">
        <f t="shared" si="6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10039269.439999999</v>
      </c>
      <c r="C30" s="7">
        <f t="shared" si="27"/>
        <v>10000000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5.5E-2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1.00148835</v>
      </c>
      <c r="O30" s="12">
        <f t="shared" ca="1" si="34"/>
        <v>1.003926944</v>
      </c>
      <c r="P30" s="17">
        <f t="shared" si="55"/>
        <v>0</v>
      </c>
      <c r="Q30" s="14">
        <f t="shared" ca="1" si="23"/>
        <v>39269.440000000002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ref="X30:X41" si="63">AD178</f>
        <v>45068</v>
      </c>
      <c r="Y30" s="138">
        <f t="shared" ref="Y30:Y41" si="64">(Y29-AB30)</f>
        <v>10000000</v>
      </c>
      <c r="Z30" s="139">
        <f t="shared" ref="Z30:Z41" si="65">NETWORKDAYS(X29,X30,W$160:W$444)-1</f>
        <v>20</v>
      </c>
      <c r="AA30" s="142">
        <f t="shared" ref="AA30:AA41" si="66">TRUNC((ROUND(((1+AA$11)^(Z30/252)),9)-1)*Y29,8)</f>
        <v>42583.08</v>
      </c>
      <c r="AB30" s="142">
        <f t="shared" ref="AB30:AB41" si="67">TRUNC(Y29*AC30,8)</f>
        <v>0</v>
      </c>
      <c r="AC30" s="140">
        <v>0</v>
      </c>
      <c r="AD30" s="142">
        <f t="shared" ref="AD30:AD41" si="68">(AA30+AB30)</f>
        <v>42583.08</v>
      </c>
      <c r="AE30" s="135">
        <f t="shared" si="42"/>
        <v>18</v>
      </c>
      <c r="AF30" s="141" t="s">
        <v>60</v>
      </c>
      <c r="AG30" s="136">
        <f t="shared" ref="AG30:AG41" si="69">X31</f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10044891.86999999</v>
      </c>
      <c r="C31" s="7">
        <f t="shared" si="27"/>
        <v>10000000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5.5E-2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1.0017011520000001</v>
      </c>
      <c r="O31" s="12">
        <f t="shared" ca="1" si="34"/>
        <v>1.0044891869999999</v>
      </c>
      <c r="P31" s="17">
        <f t="shared" si="55"/>
        <v>0</v>
      </c>
      <c r="Q31" s="14">
        <f t="shared" ca="1" si="23"/>
        <v>44891.869999989998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63"/>
        <v>45097</v>
      </c>
      <c r="Y31" s="138">
        <f t="shared" si="64"/>
        <v>10000000</v>
      </c>
      <c r="Z31" s="139">
        <f t="shared" si="65"/>
        <v>20</v>
      </c>
      <c r="AA31" s="142">
        <f t="shared" si="66"/>
        <v>42583.08</v>
      </c>
      <c r="AB31" s="142">
        <f t="shared" si="67"/>
        <v>0</v>
      </c>
      <c r="AC31" s="140">
        <v>0</v>
      </c>
      <c r="AD31" s="142">
        <f t="shared" si="68"/>
        <v>42583.08</v>
      </c>
      <c r="AE31" s="135">
        <f t="shared" si="42"/>
        <v>19</v>
      </c>
      <c r="AF31" s="141" t="s">
        <v>60</v>
      </c>
      <c r="AG31" s="136">
        <f t="shared" si="69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10050517.53999999</v>
      </c>
      <c r="C32" s="7">
        <f t="shared" si="27"/>
        <v>10000000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5.5E-2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1.001914</v>
      </c>
      <c r="O32" s="12">
        <f t="shared" ca="1" si="34"/>
        <v>1.0050517539999999</v>
      </c>
      <c r="P32" s="17">
        <f t="shared" si="55"/>
        <v>0</v>
      </c>
      <c r="Q32" s="14">
        <f t="shared" ca="1" si="23"/>
        <v>50517.539999989996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63"/>
        <v>45127</v>
      </c>
      <c r="Y32" s="138">
        <f t="shared" si="64"/>
        <v>10000000</v>
      </c>
      <c r="Z32" s="139">
        <f t="shared" si="65"/>
        <v>22</v>
      </c>
      <c r="AA32" s="142">
        <f t="shared" si="66"/>
        <v>46851.349999990001</v>
      </c>
      <c r="AB32" s="142">
        <f t="shared" si="67"/>
        <v>0</v>
      </c>
      <c r="AC32" s="140">
        <v>0</v>
      </c>
      <c r="AD32" s="142">
        <f t="shared" si="68"/>
        <v>46851.349999990001</v>
      </c>
      <c r="AE32" s="135">
        <f t="shared" si="42"/>
        <v>20</v>
      </c>
      <c r="AF32" s="141" t="s">
        <v>60</v>
      </c>
      <c r="AG32" s="136">
        <f t="shared" si="69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10056146.34</v>
      </c>
      <c r="C33" s="7">
        <f t="shared" si="27"/>
        <v>10000000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5.5E-2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1.0021268919999999</v>
      </c>
      <c r="O33" s="12">
        <f t="shared" ca="1" si="34"/>
        <v>1.0056146340000001</v>
      </c>
      <c r="P33" s="17">
        <f t="shared" si="55"/>
        <v>0</v>
      </c>
      <c r="Q33" s="14">
        <f t="shared" ca="1" si="23"/>
        <v>56146.34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63"/>
        <v>45159</v>
      </c>
      <c r="Y33" s="138">
        <f t="shared" si="64"/>
        <v>10000000</v>
      </c>
      <c r="Z33" s="139">
        <f t="shared" si="65"/>
        <v>22</v>
      </c>
      <c r="AA33" s="142">
        <f t="shared" si="66"/>
        <v>46851.349999990001</v>
      </c>
      <c r="AB33" s="142">
        <f t="shared" si="67"/>
        <v>0</v>
      </c>
      <c r="AC33" s="140">
        <v>0</v>
      </c>
      <c r="AD33" s="142">
        <f t="shared" si="68"/>
        <v>46851.349999990001</v>
      </c>
      <c r="AE33" s="135">
        <f t="shared" si="42"/>
        <v>21</v>
      </c>
      <c r="AF33" s="141" t="s">
        <v>60</v>
      </c>
      <c r="AG33" s="136">
        <f t="shared" si="69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10061778.289999999</v>
      </c>
      <c r="C34" s="7">
        <f t="shared" si="27"/>
        <v>10000000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5.5E-2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1.0023398299999999</v>
      </c>
      <c r="O34" s="12">
        <f t="shared" ca="1" si="34"/>
        <v>1.0061778290000001</v>
      </c>
      <c r="P34" s="17">
        <f t="shared" si="55"/>
        <v>0</v>
      </c>
      <c r="Q34" s="14">
        <f t="shared" ca="1" si="23"/>
        <v>61778.29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63"/>
        <v>45189</v>
      </c>
      <c r="Y34" s="138">
        <f t="shared" si="64"/>
        <v>10000000</v>
      </c>
      <c r="Z34" s="139">
        <f t="shared" si="65"/>
        <v>21</v>
      </c>
      <c r="AA34" s="142">
        <f t="shared" si="66"/>
        <v>44716.99</v>
      </c>
      <c r="AB34" s="142">
        <f t="shared" si="67"/>
        <v>0</v>
      </c>
      <c r="AC34" s="140">
        <v>0</v>
      </c>
      <c r="AD34" s="142">
        <f t="shared" si="68"/>
        <v>44716.99</v>
      </c>
      <c r="AE34" s="135">
        <f t="shared" si="42"/>
        <v>22</v>
      </c>
      <c r="AF34" s="141" t="s">
        <v>60</v>
      </c>
      <c r="AG34" s="136">
        <f t="shared" si="69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10067413.380000001</v>
      </c>
      <c r="C35" s="7">
        <f t="shared" si="27"/>
        <v>10000000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5.5E-2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1.0025528130000001</v>
      </c>
      <c r="O35" s="12">
        <f t="shared" ca="1" si="34"/>
        <v>1.0067413380000001</v>
      </c>
      <c r="P35" s="17">
        <f t="shared" si="55"/>
        <v>0</v>
      </c>
      <c r="Q35" s="14">
        <f t="shared" ca="1" si="23"/>
        <v>67413.38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63"/>
        <v>45219</v>
      </c>
      <c r="Y35" s="138">
        <f t="shared" si="64"/>
        <v>10000000</v>
      </c>
      <c r="Z35" s="139">
        <f t="shared" si="65"/>
        <v>21</v>
      </c>
      <c r="AA35" s="142">
        <f t="shared" si="66"/>
        <v>44716.99</v>
      </c>
      <c r="AB35" s="142">
        <f t="shared" si="67"/>
        <v>0</v>
      </c>
      <c r="AC35" s="140">
        <v>0</v>
      </c>
      <c r="AD35" s="142">
        <f t="shared" si="68"/>
        <v>44716.99</v>
      </c>
      <c r="AE35" s="135">
        <f t="shared" si="42"/>
        <v>23</v>
      </c>
      <c r="AF35" s="141" t="s">
        <v>60</v>
      </c>
      <c r="AG35" s="136">
        <f t="shared" si="69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10073051.61999999</v>
      </c>
      <c r="C36" s="7">
        <f t="shared" si="27"/>
        <v>10000000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5.5E-2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1.0027658420000001</v>
      </c>
      <c r="O36" s="12">
        <f t="shared" ca="1" si="34"/>
        <v>1.007305162</v>
      </c>
      <c r="P36" s="17">
        <f t="shared" si="55"/>
        <v>0</v>
      </c>
      <c r="Q36" s="14">
        <f t="shared" ca="1" si="23"/>
        <v>73051.619999989998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63"/>
        <v>45250</v>
      </c>
      <c r="Y36" s="138">
        <f t="shared" si="64"/>
        <v>10000000</v>
      </c>
      <c r="Z36" s="139">
        <f t="shared" si="65"/>
        <v>19</v>
      </c>
      <c r="AA36" s="142">
        <f t="shared" si="66"/>
        <v>40449.62999999</v>
      </c>
      <c r="AB36" s="142">
        <f t="shared" si="67"/>
        <v>0</v>
      </c>
      <c r="AC36" s="140">
        <v>0</v>
      </c>
      <c r="AD36" s="142">
        <f t="shared" si="68"/>
        <v>40449.62999999</v>
      </c>
      <c r="AE36" s="135">
        <f t="shared" si="42"/>
        <v>24</v>
      </c>
      <c r="AF36" s="141" t="s">
        <v>60</v>
      </c>
      <c r="AG36" s="136">
        <f t="shared" si="69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10078693</v>
      </c>
      <c r="C37" s="7">
        <f t="shared" si="27"/>
        <v>10000000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5.5E-2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1.0029789149999999</v>
      </c>
      <c r="O37" s="12">
        <f t="shared" ca="1" si="34"/>
        <v>1.0078693000000001</v>
      </c>
      <c r="P37" s="17">
        <f t="shared" si="55"/>
        <v>0</v>
      </c>
      <c r="Q37" s="14">
        <f t="shared" ca="1" si="23"/>
        <v>78693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63"/>
        <v>45280</v>
      </c>
      <c r="Y37" s="138">
        <f t="shared" si="64"/>
        <v>10000000</v>
      </c>
      <c r="Z37" s="139">
        <f t="shared" si="65"/>
        <v>22</v>
      </c>
      <c r="AA37" s="142">
        <f t="shared" si="66"/>
        <v>46851.349999990001</v>
      </c>
      <c r="AB37" s="142">
        <f t="shared" si="67"/>
        <v>0</v>
      </c>
      <c r="AC37" s="140">
        <v>0</v>
      </c>
      <c r="AD37" s="142">
        <f t="shared" si="68"/>
        <v>46851.349999990001</v>
      </c>
      <c r="AE37" s="135">
        <f t="shared" si="42"/>
        <v>25</v>
      </c>
      <c r="AF37" s="141" t="s">
        <v>60</v>
      </c>
      <c r="AG37" s="136">
        <f t="shared" si="69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10084337.62999999</v>
      </c>
      <c r="C38" s="7">
        <f t="shared" si="27"/>
        <v>10000000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5.5E-2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1.003192034</v>
      </c>
      <c r="O38" s="12">
        <f t="shared" ca="1" si="34"/>
        <v>1.008433763</v>
      </c>
      <c r="P38" s="17">
        <f t="shared" si="55"/>
        <v>0</v>
      </c>
      <c r="Q38" s="14">
        <f t="shared" ca="1" si="23"/>
        <v>84337.629999989993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63"/>
        <v>45313</v>
      </c>
      <c r="Y38" s="138">
        <f t="shared" si="64"/>
        <v>10000000</v>
      </c>
      <c r="Z38" s="139">
        <f t="shared" si="65"/>
        <v>21</v>
      </c>
      <c r="AA38" s="142">
        <f t="shared" si="66"/>
        <v>44716.99</v>
      </c>
      <c r="AB38" s="142">
        <f t="shared" si="67"/>
        <v>0</v>
      </c>
      <c r="AC38" s="140">
        <v>0</v>
      </c>
      <c r="AD38" s="142">
        <f t="shared" si="68"/>
        <v>44716.99</v>
      </c>
      <c r="AE38" s="135">
        <f t="shared" si="42"/>
        <v>26</v>
      </c>
      <c r="AF38" s="141" t="s">
        <v>60</v>
      </c>
      <c r="AG38" s="136">
        <f t="shared" si="69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10089985.29999999</v>
      </c>
      <c r="C39" s="7">
        <f t="shared" si="27"/>
        <v>10000000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5.5E-2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1.0034051980000001</v>
      </c>
      <c r="O39" s="12">
        <f t="shared" ca="1" si="34"/>
        <v>1.0089985299999999</v>
      </c>
      <c r="P39" s="17">
        <f t="shared" si="55"/>
        <v>0</v>
      </c>
      <c r="Q39" s="14">
        <f t="shared" ca="1" si="23"/>
        <v>89985.299999990006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63"/>
        <v>45342</v>
      </c>
      <c r="Y39" s="138">
        <f t="shared" si="64"/>
        <v>10000000</v>
      </c>
      <c r="Z39" s="139">
        <f t="shared" si="65"/>
        <v>19</v>
      </c>
      <c r="AA39" s="142">
        <f t="shared" si="66"/>
        <v>40449.62999999</v>
      </c>
      <c r="AB39" s="142">
        <f t="shared" si="67"/>
        <v>0</v>
      </c>
      <c r="AC39" s="140">
        <v>0</v>
      </c>
      <c r="AD39" s="142">
        <f t="shared" si="68"/>
        <v>40449.62999999</v>
      </c>
      <c r="AE39" s="135">
        <f t="shared" si="42"/>
        <v>27</v>
      </c>
      <c r="AF39" s="141" t="s">
        <v>60</v>
      </c>
      <c r="AG39" s="136">
        <f t="shared" si="69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10095636.23</v>
      </c>
      <c r="C40" s="7">
        <f t="shared" si="27"/>
        <v>10000000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5.5E-2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1.0036184079999999</v>
      </c>
      <c r="O40" s="12">
        <f t="shared" ca="1" si="34"/>
        <v>1.009563623</v>
      </c>
      <c r="P40" s="17">
        <f t="shared" si="55"/>
        <v>0</v>
      </c>
      <c r="Q40" s="14">
        <f t="shared" ca="1" si="23"/>
        <v>95636.23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63"/>
        <v>45371</v>
      </c>
      <c r="Y40" s="138">
        <f t="shared" si="64"/>
        <v>10000000</v>
      </c>
      <c r="Z40" s="139">
        <f t="shared" si="65"/>
        <v>21</v>
      </c>
      <c r="AA40" s="142">
        <f t="shared" si="66"/>
        <v>44716.99</v>
      </c>
      <c r="AB40" s="142">
        <f t="shared" si="67"/>
        <v>0</v>
      </c>
      <c r="AC40" s="140">
        <v>0</v>
      </c>
      <c r="AD40" s="142">
        <f t="shared" si="68"/>
        <v>44716.99</v>
      </c>
      <c r="AE40" s="135">
        <f t="shared" si="42"/>
        <v>28</v>
      </c>
      <c r="AF40" s="141" t="s">
        <v>60</v>
      </c>
      <c r="AG40" s="136">
        <f t="shared" si="69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10101290.300000001</v>
      </c>
      <c r="C41" s="7">
        <f t="shared" si="27"/>
        <v>10000000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5.5E-2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1.0038316629999999</v>
      </c>
      <c r="O41" s="12">
        <f t="shared" ca="1" si="34"/>
        <v>1.0101290300000001</v>
      </c>
      <c r="P41" s="17">
        <f t="shared" si="55"/>
        <v>0</v>
      </c>
      <c r="Q41" s="14">
        <f t="shared" ca="1" si="23"/>
        <v>101290.3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63"/>
        <v>45404</v>
      </c>
      <c r="Y41" s="138">
        <f t="shared" si="64"/>
        <v>10000000</v>
      </c>
      <c r="Z41" s="139">
        <f t="shared" si="65"/>
        <v>22</v>
      </c>
      <c r="AA41" s="142">
        <f t="shared" si="66"/>
        <v>46851.349999990001</v>
      </c>
      <c r="AB41" s="142">
        <f t="shared" si="67"/>
        <v>0</v>
      </c>
      <c r="AC41" s="140">
        <v>0</v>
      </c>
      <c r="AD41" s="142">
        <f t="shared" si="68"/>
        <v>46851.349999990001</v>
      </c>
      <c r="AE41" s="135">
        <f t="shared" si="42"/>
        <v>29</v>
      </c>
      <c r="AF41" s="141" t="s">
        <v>60</v>
      </c>
      <c r="AG41" s="136">
        <f t="shared" si="69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10106947.52999999</v>
      </c>
      <c r="C42" s="7">
        <f t="shared" si="27"/>
        <v>10000000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5.5E-2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1.0040449629999999</v>
      </c>
      <c r="O42" s="12">
        <f t="shared" ca="1" si="34"/>
        <v>1.0106947529999999</v>
      </c>
      <c r="P42" s="17">
        <f t="shared" si="55"/>
        <v>0</v>
      </c>
      <c r="Q42" s="14">
        <f t="shared" ca="1" si="23"/>
        <v>106947.52999999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ref="X42:X44" si="70">AD190</f>
        <v>45432</v>
      </c>
      <c r="Y42" s="138">
        <f t="shared" ref="Y42:Y44" si="71">(Y41-AB42)</f>
        <v>10000000</v>
      </c>
      <c r="Z42" s="139">
        <f t="shared" ref="Z42:Z44" si="72">NETWORKDAYS(X41,X42,W$160:W$444)-1</f>
        <v>19</v>
      </c>
      <c r="AA42" s="142">
        <f t="shared" ref="AA42:AA44" si="73">TRUNC((ROUND(((1+AA$11)^(Z42/252)),9)-1)*Y41,8)</f>
        <v>40449.62999999</v>
      </c>
      <c r="AB42" s="142">
        <f t="shared" ref="AB42:AB44" si="74">TRUNC(Y41*AC42,8)</f>
        <v>0</v>
      </c>
      <c r="AC42" s="140">
        <v>0</v>
      </c>
      <c r="AD42" s="142">
        <f t="shared" ref="AD42:AD44" si="75">(AA42+AB42)</f>
        <v>40449.62999999</v>
      </c>
      <c r="AE42" s="135">
        <f t="shared" si="42"/>
        <v>30</v>
      </c>
      <c r="AF42" s="141" t="s">
        <v>60</v>
      </c>
      <c r="AG42" s="136">
        <f t="shared" ref="AG42:AG43" si="76">X43</f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10112607.899999989</v>
      </c>
      <c r="C43" s="7">
        <f t="shared" si="27"/>
        <v>10000000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5.5E-2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1.004258308</v>
      </c>
      <c r="O43" s="12">
        <f t="shared" ca="1" si="34"/>
        <v>1.0112607899999999</v>
      </c>
      <c r="P43" s="17">
        <f t="shared" si="55"/>
        <v>0</v>
      </c>
      <c r="Q43" s="14">
        <f t="shared" ca="1" si="23"/>
        <v>112607.89999999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70"/>
        <v>45463</v>
      </c>
      <c r="Y43" s="138">
        <f t="shared" si="71"/>
        <v>10000000</v>
      </c>
      <c r="Z43" s="139">
        <f t="shared" si="72"/>
        <v>22</v>
      </c>
      <c r="AA43" s="142">
        <f t="shared" si="73"/>
        <v>46851.349999990001</v>
      </c>
      <c r="AB43" s="142">
        <f t="shared" si="74"/>
        <v>0</v>
      </c>
      <c r="AC43" s="140">
        <v>0</v>
      </c>
      <c r="AD43" s="142">
        <f t="shared" si="75"/>
        <v>46851.349999990001</v>
      </c>
      <c r="AE43" s="135">
        <f t="shared" si="42"/>
        <v>31</v>
      </c>
      <c r="AF43" s="141" t="s">
        <v>51</v>
      </c>
      <c r="AG43" s="136">
        <f t="shared" si="76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10118271.439999999</v>
      </c>
      <c r="C44" s="7">
        <f t="shared" si="27"/>
        <v>10000000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5.5E-2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1.004471699</v>
      </c>
      <c r="O44" s="12">
        <f t="shared" ca="1" si="34"/>
        <v>1.011827144</v>
      </c>
      <c r="P44" s="17">
        <f t="shared" si="55"/>
        <v>0</v>
      </c>
      <c r="Q44" s="14">
        <f t="shared" ca="1" si="23"/>
        <v>118271.44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70"/>
        <v>45495</v>
      </c>
      <c r="Y44" s="138">
        <f t="shared" si="71"/>
        <v>0</v>
      </c>
      <c r="Z44" s="139">
        <f t="shared" si="72"/>
        <v>22</v>
      </c>
      <c r="AA44" s="142">
        <f t="shared" si="73"/>
        <v>46851.349999990001</v>
      </c>
      <c r="AB44" s="142">
        <f t="shared" si="74"/>
        <v>10000000</v>
      </c>
      <c r="AC44" s="140">
        <v>1</v>
      </c>
      <c r="AD44" s="142">
        <f t="shared" si="75"/>
        <v>10046851.34999999</v>
      </c>
      <c r="AE44" s="135">
        <f t="shared" si="42"/>
        <v>32</v>
      </c>
      <c r="AF44" s="141"/>
      <c r="AG44" s="136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10123938.23</v>
      </c>
      <c r="C45" s="7">
        <f t="shared" si="27"/>
        <v>10000000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5.5E-2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1.0046851349999999</v>
      </c>
      <c r="O45" s="12">
        <f t="shared" ca="1" si="34"/>
        <v>1.012393823</v>
      </c>
      <c r="P45" s="17">
        <f t="shared" si="55"/>
        <v>0</v>
      </c>
      <c r="Q45" s="14">
        <f t="shared" ca="1" si="23"/>
        <v>123938.23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/>
      <c r="X45" s="136"/>
      <c r="Y45" s="138"/>
      <c r="Z45" s="139"/>
      <c r="AA45" s="142"/>
      <c r="AB45" s="142"/>
      <c r="AC45" s="140"/>
      <c r="AD45" s="142"/>
      <c r="AE45" s="135"/>
      <c r="AF45" s="141"/>
      <c r="AG45" s="136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10129608.07</v>
      </c>
      <c r="C46" s="7">
        <f t="shared" si="27"/>
        <v>10000000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5.5E-2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1.004898616</v>
      </c>
      <c r="O46" s="12">
        <f t="shared" ca="1" si="34"/>
        <v>1.012960807</v>
      </c>
      <c r="P46" s="17">
        <f t="shared" si="55"/>
        <v>2</v>
      </c>
      <c r="Q46" s="14">
        <f t="shared" ca="1" si="23"/>
        <v>129608.07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/>
      <c r="X46" s="136"/>
      <c r="Y46" s="138"/>
      <c r="Z46" s="139"/>
      <c r="AA46" s="142"/>
      <c r="AB46" s="142"/>
      <c r="AC46" s="140"/>
      <c r="AD46" s="142"/>
      <c r="AE46" s="135"/>
      <c r="AF46" s="141"/>
      <c r="AG46" s="136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10005600.5</v>
      </c>
      <c r="C47" s="7">
        <f t="shared" si="27"/>
        <v>10000000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5.5E-2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1.0002124859999999</v>
      </c>
      <c r="O47" s="12">
        <f t="shared" ca="1" si="34"/>
        <v>1.00056005</v>
      </c>
      <c r="P47" s="17">
        <f t="shared" si="55"/>
        <v>0</v>
      </c>
      <c r="Q47" s="14">
        <f t="shared" ca="1" si="23"/>
        <v>5600.5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/>
      <c r="X47" s="136"/>
      <c r="Y47" s="138"/>
      <c r="Z47" s="139"/>
      <c r="AA47" s="142"/>
      <c r="AB47" s="142"/>
      <c r="AC47" s="140"/>
      <c r="AD47" s="142"/>
      <c r="AE47" s="135"/>
      <c r="AF47" s="141"/>
      <c r="AG47" s="136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10011204.11999999</v>
      </c>
      <c r="C48" s="7">
        <f t="shared" si="27"/>
        <v>10000000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5.5E-2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1.000425017</v>
      </c>
      <c r="O48" s="12">
        <f t="shared" ca="1" si="34"/>
        <v>1.0011204119999999</v>
      </c>
      <c r="P48" s="17">
        <f t="shared" si="55"/>
        <v>0</v>
      </c>
      <c r="Q48" s="14">
        <f t="shared" ca="1" si="23"/>
        <v>11204.11999999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/>
      <c r="X48" s="136"/>
      <c r="Y48" s="138"/>
      <c r="Z48" s="139"/>
      <c r="AA48" s="142"/>
      <c r="AB48" s="142"/>
      <c r="AC48" s="140"/>
      <c r="AD48" s="142"/>
      <c r="AE48" s="135"/>
      <c r="AF48" s="141"/>
      <c r="AG48" s="136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10016810.880000001</v>
      </c>
      <c r="C49" s="7">
        <f t="shared" si="27"/>
        <v>10000000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5.5E-2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1.000637593</v>
      </c>
      <c r="O49" s="12">
        <f t="shared" ca="1" si="34"/>
        <v>1.001681088</v>
      </c>
      <c r="P49" s="17">
        <f t="shared" si="55"/>
        <v>0</v>
      </c>
      <c r="Q49" s="14">
        <f t="shared" ca="1" si="23"/>
        <v>16810.88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/>
      <c r="X49" s="136"/>
      <c r="Y49" s="138"/>
      <c r="Z49" s="139"/>
      <c r="AA49" s="142"/>
      <c r="AB49" s="142"/>
      <c r="AC49" s="140"/>
      <c r="AD49" s="142"/>
      <c r="AE49" s="135"/>
      <c r="AF49" s="141"/>
      <c r="AG49" s="136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10022420.77</v>
      </c>
      <c r="C50" s="7">
        <f t="shared" si="27"/>
        <v>10000000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5.5E-2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1.000850215</v>
      </c>
      <c r="O50" s="12">
        <f t="shared" ca="1" si="34"/>
        <v>1.002242077</v>
      </c>
      <c r="P50" s="17">
        <f t="shared" si="55"/>
        <v>0</v>
      </c>
      <c r="Q50" s="14">
        <f t="shared" ca="1" si="23"/>
        <v>22420.77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/>
      <c r="X50" s="136"/>
      <c r="Y50" s="138"/>
      <c r="Z50" s="139"/>
      <c r="AA50" s="142"/>
      <c r="AB50" s="142"/>
      <c r="AC50" s="140"/>
      <c r="AD50" s="142"/>
      <c r="AE50" s="135"/>
      <c r="AF50" s="141"/>
      <c r="AG50" s="13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10028033.890000001</v>
      </c>
      <c r="C51" s="7">
        <f t="shared" si="27"/>
        <v>10000000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5.5E-2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1.001062881</v>
      </c>
      <c r="O51" s="12">
        <f t="shared" ca="1" si="34"/>
        <v>1.0028033890000001</v>
      </c>
      <c r="P51" s="17">
        <f t="shared" si="55"/>
        <v>0</v>
      </c>
      <c r="Q51" s="14">
        <f t="shared" ca="1" si="23"/>
        <v>28033.89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/>
      <c r="X51" s="136"/>
      <c r="Y51" s="138"/>
      <c r="Z51" s="139"/>
      <c r="AA51" s="142"/>
      <c r="AB51" s="142"/>
      <c r="AC51" s="140"/>
      <c r="AD51" s="142"/>
      <c r="AE51" s="135"/>
      <c r="AF51" s="141"/>
      <c r="AG51" s="13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10033650.050000001</v>
      </c>
      <c r="C52" s="7">
        <f t="shared" si="27"/>
        <v>10000000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5.5E-2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1.0012755929999999</v>
      </c>
      <c r="O52" s="12">
        <f t="shared" ca="1" si="34"/>
        <v>1.003365005</v>
      </c>
      <c r="P52" s="17">
        <f t="shared" si="55"/>
        <v>0</v>
      </c>
      <c r="Q52" s="14">
        <f t="shared" ca="1" si="23"/>
        <v>33650.050000000003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/>
      <c r="X52" s="136"/>
      <c r="Y52" s="138"/>
      <c r="Z52" s="139"/>
      <c r="AA52" s="142"/>
      <c r="AB52" s="142"/>
      <c r="AC52" s="140"/>
      <c r="AD52" s="142"/>
      <c r="AE52" s="135"/>
      <c r="AF52" s="141"/>
      <c r="AG52" s="13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10039269.439999999</v>
      </c>
      <c r="C53" s="7">
        <f t="shared" si="27"/>
        <v>10000000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5.5E-2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1.00148835</v>
      </c>
      <c r="O53" s="12">
        <f t="shared" ca="1" si="34"/>
        <v>1.003926944</v>
      </c>
      <c r="P53" s="17">
        <f t="shared" si="55"/>
        <v>0</v>
      </c>
      <c r="Q53" s="14">
        <f t="shared" ca="1" si="23"/>
        <v>39269.440000000002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/>
      <c r="X53" s="136"/>
      <c r="Y53" s="138"/>
      <c r="Z53" s="139"/>
      <c r="AA53" s="142"/>
      <c r="AB53" s="142"/>
      <c r="AC53" s="140"/>
      <c r="AD53" s="142"/>
      <c r="AE53" s="135"/>
      <c r="AF53" s="141"/>
      <c r="AG53" s="13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10044891.86999999</v>
      </c>
      <c r="C54" s="7">
        <f t="shared" si="27"/>
        <v>10000000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5.5E-2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1.0017011520000001</v>
      </c>
      <c r="O54" s="12">
        <f t="shared" ca="1" si="34"/>
        <v>1.0044891869999999</v>
      </c>
      <c r="P54" s="17">
        <f t="shared" si="55"/>
        <v>0</v>
      </c>
      <c r="Q54" s="14">
        <f t="shared" ca="1" si="23"/>
        <v>44891.869999989998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/>
      <c r="X54" s="136"/>
      <c r="Y54" s="138"/>
      <c r="Z54" s="139"/>
      <c r="AA54" s="142"/>
      <c r="AB54" s="142"/>
      <c r="AC54" s="140"/>
      <c r="AD54" s="142"/>
      <c r="AE54" s="135"/>
      <c r="AF54" s="141"/>
      <c r="AG54" s="136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10050517.53999999</v>
      </c>
      <c r="C55" s="7">
        <f t="shared" si="27"/>
        <v>10000000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5.5E-2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1.001914</v>
      </c>
      <c r="O55" s="12">
        <f t="shared" ca="1" si="34"/>
        <v>1.0050517539999999</v>
      </c>
      <c r="P55" s="17">
        <f t="shared" si="55"/>
        <v>0</v>
      </c>
      <c r="Q55" s="14">
        <f t="shared" ca="1" si="23"/>
        <v>50517.539999989996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/>
      <c r="X55" s="136"/>
      <c r="Y55" s="138"/>
      <c r="Z55" s="139"/>
      <c r="AA55" s="142"/>
      <c r="AB55" s="142"/>
      <c r="AC55" s="140"/>
      <c r="AD55" s="142"/>
      <c r="AE55" s="135"/>
      <c r="AF55" s="141"/>
      <c r="AG55" s="136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10056146.34</v>
      </c>
      <c r="C56" s="7">
        <f t="shared" si="27"/>
        <v>10000000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5.5E-2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1.0021268919999999</v>
      </c>
      <c r="O56" s="12">
        <f t="shared" ca="1" si="34"/>
        <v>1.0056146340000001</v>
      </c>
      <c r="P56" s="17">
        <f t="shared" si="55"/>
        <v>0</v>
      </c>
      <c r="Q56" s="14">
        <f t="shared" ca="1" si="23"/>
        <v>56146.34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/>
      <c r="X56" s="136"/>
      <c r="Y56" s="138"/>
      <c r="Z56" s="139"/>
      <c r="AA56" s="142"/>
      <c r="AB56" s="142"/>
      <c r="AC56" s="140"/>
      <c r="AD56" s="142"/>
      <c r="AE56" s="135"/>
      <c r="AF56" s="141"/>
      <c r="AG56" s="136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10061778.289999999</v>
      </c>
      <c r="C57" s="7">
        <f t="shared" si="27"/>
        <v>10000000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5.5E-2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1.0023398299999999</v>
      </c>
      <c r="O57" s="12">
        <f t="shared" ca="1" si="34"/>
        <v>1.0061778290000001</v>
      </c>
      <c r="P57" s="17">
        <f t="shared" si="55"/>
        <v>0</v>
      </c>
      <c r="Q57" s="14">
        <f t="shared" ca="1" si="23"/>
        <v>61778.29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/>
      <c r="X57" s="136"/>
      <c r="Y57" s="138"/>
      <c r="Z57" s="139"/>
      <c r="AA57" s="142"/>
      <c r="AB57" s="142"/>
      <c r="AC57" s="140"/>
      <c r="AD57" s="142"/>
      <c r="AE57" s="135"/>
      <c r="AF57" s="141"/>
      <c r="AG57" s="136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10067958.77</v>
      </c>
      <c r="C58" s="7">
        <f t="shared" si="27"/>
        <v>10000000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5.5E-2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1.0025528130000001</v>
      </c>
      <c r="O58" s="12">
        <f t="shared" ca="1" si="34"/>
        <v>1.0067958770000001</v>
      </c>
      <c r="P58" s="17">
        <f t="shared" si="55"/>
        <v>0</v>
      </c>
      <c r="Q58" s="14">
        <f t="shared" ca="1" si="23"/>
        <v>67958.77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/>
      <c r="X58" s="136"/>
      <c r="Y58" s="138"/>
      <c r="Z58" s="139"/>
      <c r="AA58" s="142"/>
      <c r="AB58" s="142"/>
      <c r="AC58" s="140"/>
      <c r="AD58" s="142"/>
      <c r="AE58" s="135"/>
      <c r="AF58" s="141"/>
      <c r="AG58" s="136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10074143.029999999</v>
      </c>
      <c r="C59" s="7">
        <f t="shared" si="27"/>
        <v>10000000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5.5E-2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1.0027658420000001</v>
      </c>
      <c r="O59" s="12">
        <f t="shared" ca="1" si="34"/>
        <v>1.007414303</v>
      </c>
      <c r="P59" s="17">
        <f t="shared" si="55"/>
        <v>0</v>
      </c>
      <c r="Q59" s="14">
        <f t="shared" ca="1" si="23"/>
        <v>74143.03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/>
      <c r="X59" s="136"/>
      <c r="Y59" s="138"/>
      <c r="Z59" s="139"/>
      <c r="AA59" s="142"/>
      <c r="AB59" s="142"/>
      <c r="AC59" s="140"/>
      <c r="AD59" s="142"/>
      <c r="AE59" s="135"/>
      <c r="AF59" s="141"/>
      <c r="AG59" s="136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10080331.060000001</v>
      </c>
      <c r="C60" s="7">
        <f t="shared" si="27"/>
        <v>10000000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5.5E-2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1.0029789149999999</v>
      </c>
      <c r="O60" s="12">
        <f t="shared" ca="1" si="34"/>
        <v>1.0080331060000001</v>
      </c>
      <c r="P60" s="17">
        <f t="shared" si="55"/>
        <v>0</v>
      </c>
      <c r="Q60" s="14">
        <f t="shared" ca="1" si="23"/>
        <v>80331.06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/>
      <c r="X60" s="136"/>
      <c r="Y60" s="138"/>
      <c r="Z60" s="139"/>
      <c r="AA60" s="142"/>
      <c r="AB60" s="142"/>
      <c r="AC60" s="140"/>
      <c r="AD60" s="142"/>
      <c r="AE60" s="135"/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10086522.87999999</v>
      </c>
      <c r="C61" s="7">
        <f t="shared" si="27"/>
        <v>10000000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5.5E-2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1.003192034</v>
      </c>
      <c r="O61" s="12">
        <f t="shared" ca="1" si="34"/>
        <v>1.008652288</v>
      </c>
      <c r="P61" s="17">
        <f t="shared" si="55"/>
        <v>0</v>
      </c>
      <c r="Q61" s="14">
        <f t="shared" ca="1" si="23"/>
        <v>86522.879999989993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10092718.57</v>
      </c>
      <c r="C62" s="7">
        <f t="shared" si="27"/>
        <v>10000000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5.5E-2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1.0034051980000001</v>
      </c>
      <c r="O62" s="12">
        <f t="shared" ca="1" si="34"/>
        <v>1.0092718570000001</v>
      </c>
      <c r="P62" s="17">
        <f t="shared" si="55"/>
        <v>0</v>
      </c>
      <c r="Q62" s="14">
        <f t="shared" ca="1" si="23"/>
        <v>92718.57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10098918.059999989</v>
      </c>
      <c r="C63" s="7">
        <f t="shared" si="27"/>
        <v>10000000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5.5E-2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1.0036184079999999</v>
      </c>
      <c r="O63" s="12">
        <f t="shared" ca="1" si="34"/>
        <v>1.0098918059999999</v>
      </c>
      <c r="P63" s="17">
        <f t="shared" si="55"/>
        <v>0</v>
      </c>
      <c r="Q63" s="14">
        <f t="shared" ca="1" si="23"/>
        <v>98918.059999990001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10105121.33</v>
      </c>
      <c r="C64" s="7">
        <f t="shared" si="27"/>
        <v>10000000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5.5E-2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1.0038316629999999</v>
      </c>
      <c r="O64" s="12">
        <f t="shared" ca="1" si="34"/>
        <v>1.010512133</v>
      </c>
      <c r="P64" s="17">
        <f t="shared" si="55"/>
        <v>0</v>
      </c>
      <c r="Q64" s="14">
        <f t="shared" ca="1" si="23"/>
        <v>105121.33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10111328.380000001</v>
      </c>
      <c r="C65" s="7">
        <f t="shared" si="27"/>
        <v>10000000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5.5E-2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1.0040449629999999</v>
      </c>
      <c r="O65" s="12">
        <f t="shared" ca="1" si="34"/>
        <v>1.011132838</v>
      </c>
      <c r="P65" s="17">
        <f t="shared" si="55"/>
        <v>0</v>
      </c>
      <c r="Q65" s="14">
        <f t="shared" ca="1" si="23"/>
        <v>111328.38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10117539.310000001</v>
      </c>
      <c r="C66" s="7">
        <f t="shared" si="27"/>
        <v>10000000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5.5E-2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1.004258308</v>
      </c>
      <c r="O66" s="12">
        <f t="shared" ca="1" si="34"/>
        <v>1.0117539310000001</v>
      </c>
      <c r="P66" s="17">
        <f t="shared" si="55"/>
        <v>0</v>
      </c>
      <c r="Q66" s="14">
        <f t="shared" ca="1" si="23"/>
        <v>117539.31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10123753.949999999</v>
      </c>
      <c r="C67" s="7">
        <f t="shared" si="27"/>
        <v>10000000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5.5E-2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1.004471699</v>
      </c>
      <c r="O67" s="12">
        <f t="shared" ca="1" si="34"/>
        <v>1.0123753950000001</v>
      </c>
      <c r="P67" s="17">
        <f t="shared" si="55"/>
        <v>0</v>
      </c>
      <c r="Q67" s="14">
        <f t="shared" ca="1" si="23"/>
        <v>123753.95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10129972.57</v>
      </c>
      <c r="C68" s="7">
        <f t="shared" si="27"/>
        <v>10000000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5.5E-2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1.0046851349999999</v>
      </c>
      <c r="O68" s="12">
        <f t="shared" ca="1" si="34"/>
        <v>1.0129972570000001</v>
      </c>
      <c r="P68" s="17">
        <f t="shared" si="55"/>
        <v>3</v>
      </c>
      <c r="Q68" s="14">
        <f t="shared" ca="1" si="23"/>
        <v>129972.57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10006142.51</v>
      </c>
      <c r="C69" s="7">
        <f t="shared" si="27"/>
        <v>10000000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5.5E-2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1.0002124859999999</v>
      </c>
      <c r="O69" s="12">
        <f t="shared" ca="1" si="34"/>
        <v>1.000614251</v>
      </c>
      <c r="P69" s="17">
        <f t="shared" si="55"/>
        <v>0</v>
      </c>
      <c r="Q69" s="14">
        <f t="shared" ca="1" si="23"/>
        <v>6142.51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10012288.78999999</v>
      </c>
      <c r="C70" s="7">
        <f t="shared" si="27"/>
        <v>10000000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5.5E-2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1.000425017</v>
      </c>
      <c r="O70" s="12">
        <f t="shared" ca="1" si="34"/>
        <v>1.0012288789999999</v>
      </c>
      <c r="P70" s="17">
        <f t="shared" si="55"/>
        <v>0</v>
      </c>
      <c r="Q70" s="14">
        <f t="shared" ca="1" si="23"/>
        <v>12288.78999999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10018438.819999989</v>
      </c>
      <c r="C71" s="7">
        <f t="shared" si="27"/>
        <v>10000000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5.5E-2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1.000637593</v>
      </c>
      <c r="O71" s="12">
        <f t="shared" ca="1" si="34"/>
        <v>1.001843882</v>
      </c>
      <c r="P71" s="17">
        <f t="shared" si="55"/>
        <v>0</v>
      </c>
      <c r="Q71" s="14">
        <f t="shared" ca="1" si="23"/>
        <v>18438.819999989999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10024592.720000001</v>
      </c>
      <c r="C72" s="7">
        <f t="shared" si="27"/>
        <v>10000000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5.5E-2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1.000850215</v>
      </c>
      <c r="O72" s="12">
        <f t="shared" ca="1" si="34"/>
        <v>1.0024592720000001</v>
      </c>
      <c r="P72" s="17">
        <f t="shared" si="55"/>
        <v>0</v>
      </c>
      <c r="Q72" s="14">
        <f t="shared" ca="1" si="23"/>
        <v>24592.720000000001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10030750.26999999</v>
      </c>
      <c r="C73" s="7">
        <f t="shared" si="27"/>
        <v>10000000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5.5E-2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1.001062881</v>
      </c>
      <c r="O73" s="12">
        <f t="shared" ca="1" si="34"/>
        <v>1.003075027</v>
      </c>
      <c r="P73" s="17">
        <f t="shared" si="55"/>
        <v>0</v>
      </c>
      <c r="Q73" s="14">
        <f t="shared" ca="1" si="23"/>
        <v>30750.26999999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10036911.69999999</v>
      </c>
      <c r="C74" s="7">
        <f t="shared" si="27"/>
        <v>10000000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5.5E-2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1.0012755929999999</v>
      </c>
      <c r="O74" s="12">
        <f t="shared" ca="1" si="34"/>
        <v>1.00369117</v>
      </c>
      <c r="P74" s="17">
        <f t="shared" si="55"/>
        <v>0</v>
      </c>
      <c r="Q74" s="14">
        <f t="shared" ca="1" si="23"/>
        <v>36911.69999999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10043076.9</v>
      </c>
      <c r="C75" s="7">
        <f t="shared" si="27"/>
        <v>10000000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5.5E-2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1.00148835</v>
      </c>
      <c r="O75" s="12">
        <f t="shared" ca="1" si="34"/>
        <v>1.0043076900000001</v>
      </c>
      <c r="P75" s="17">
        <f t="shared" si="55"/>
        <v>0</v>
      </c>
      <c r="Q75" s="14">
        <f t="shared" ca="1" si="23"/>
        <v>43076.9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10049245.859999999</v>
      </c>
      <c r="C76" s="7">
        <f t="shared" si="27"/>
        <v>10000000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5.5E-2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1.0017011520000001</v>
      </c>
      <c r="O76" s="12">
        <f t="shared" ca="1" si="34"/>
        <v>1.004924586</v>
      </c>
      <c r="P76" s="17">
        <f t="shared" si="55"/>
        <v>0</v>
      </c>
      <c r="Q76" s="14">
        <f t="shared" ref="Q76:Q139" ca="1" si="77">TRUNC(((O76-1)*C76),8)</f>
        <v>49245.86</v>
      </c>
      <c r="R76" s="21">
        <f t="shared" ref="R76:R139" si="78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79">WORKDAY($A76,1,$W$166:$W$544)</f>
        <v>44628</v>
      </c>
      <c r="B77" s="124">
        <f t="shared" ca="1" si="43"/>
        <v>10055418.59999999</v>
      </c>
      <c r="C77" s="7">
        <f t="shared" ref="C77:C140" si="80">(C76-S76)</f>
        <v>10000000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81">J76</f>
        <v>5.5E-2</v>
      </c>
      <c r="K77" s="33">
        <f t="shared" ref="K77:K140" si="82">IF(P76&gt;0,VLOOKUP(P76,W$12:AG$150,2),K76)</f>
        <v>44613</v>
      </c>
      <c r="L77" s="2">
        <f t="shared" ref="L77:L140" si="83">IF(A77&gt;K77,IF(NETWORKDAYS(K77,A77,$W$160:$W$544)-1=0,1,NETWORKDAYS(K77,A77,$W$160:$W$544)-1),0)</f>
        <v>9</v>
      </c>
      <c r="M77" s="17">
        <f t="shared" ref="M77:M140" si="84">IF(AND(L77=1,L76=1),1,IF(L77&gt;0,IF(L77=L76,L77+1,L77),0))</f>
        <v>9</v>
      </c>
      <c r="N77" s="12">
        <f t="shared" ref="N77:N140" si="85">ROUND((J77+1)^(M77/252),9)</f>
        <v>1.001914</v>
      </c>
      <c r="O77" s="12">
        <f t="shared" ref="O77:O140" ca="1" si="86">ROUND(I77*N77,9)</f>
        <v>1.0055418599999999</v>
      </c>
      <c r="P77" s="17">
        <f t="shared" si="55"/>
        <v>0</v>
      </c>
      <c r="Q77" s="14">
        <f t="shared" ca="1" si="77"/>
        <v>55418.599999990001</v>
      </c>
      <c r="R77" s="21">
        <f t="shared" si="78"/>
        <v>0</v>
      </c>
      <c r="S77" s="14">
        <f t="shared" ref="S77:S140" si="87">IF(R77&gt;0,TRUNC(R77*C77,8),0)</f>
        <v>0</v>
      </c>
      <c r="T77" s="4" t="str">
        <f t="shared" ref="T77:T140" si="88">IF(P76&gt;0,VLOOKUP(P76,W$12:AG$150,10),T76)</f>
        <v>J=</v>
      </c>
      <c r="U77" s="33">
        <f t="shared" ref="U77:U140" si="89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79"/>
        <v>44629</v>
      </c>
      <c r="B78" s="124">
        <f t="shared" ref="B78:B141" ca="1" si="90">IF(A78&lt;=TODAY(),C78+Q78,IF(AND(A78&gt;TODAY(),A78&lt;=$B$1),IF(VLOOKUP(TODAY(),$A$10:$E$5000,4,FALSE)=0,"n.d",C78+Q78),"n.d"))</f>
        <v>10061595.210000001</v>
      </c>
      <c r="C78" s="7">
        <f t="shared" si="80"/>
        <v>10000000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91">ROUND(((1+E78)^(1/252)),8)</f>
        <v>1.00040168</v>
      </c>
      <c r="G78" s="14">
        <f ca="1">(TRUNC(PRODUCT($F$12:$F77),16))</f>
        <v>1.0240786783056199</v>
      </c>
      <c r="H78" s="14">
        <f t="shared" ref="H78:H141" ca="1" si="92">IF(P77&gt;0,G77,H77)</f>
        <v>1.0199742322394101</v>
      </c>
      <c r="I78" s="14">
        <f t="shared" ref="I78:I141" ca="1" si="93">ROUND(G78/H78,8)</f>
        <v>1.00402407</v>
      </c>
      <c r="J78" s="13">
        <f t="shared" si="81"/>
        <v>5.5E-2</v>
      </c>
      <c r="K78" s="33">
        <f t="shared" si="82"/>
        <v>44613</v>
      </c>
      <c r="L78" s="2">
        <f t="shared" si="83"/>
        <v>10</v>
      </c>
      <c r="M78" s="17">
        <f t="shared" si="84"/>
        <v>10</v>
      </c>
      <c r="N78" s="12">
        <f t="shared" si="85"/>
        <v>1.0021268919999999</v>
      </c>
      <c r="O78" s="12">
        <f t="shared" ca="1" si="86"/>
        <v>1.0061595210000001</v>
      </c>
      <c r="P78" s="17">
        <f t="shared" si="55"/>
        <v>0</v>
      </c>
      <c r="Q78" s="14">
        <f t="shared" ca="1" si="77"/>
        <v>61595.21</v>
      </c>
      <c r="R78" s="21">
        <f t="shared" si="78"/>
        <v>0</v>
      </c>
      <c r="S78" s="14">
        <f t="shared" si="87"/>
        <v>0</v>
      </c>
      <c r="T78" s="4" t="str">
        <f t="shared" si="88"/>
        <v>J=</v>
      </c>
      <c r="U78" s="33">
        <f t="shared" si="89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79"/>
        <v>44630</v>
      </c>
      <c r="B79" s="124">
        <f t="shared" ca="1" si="90"/>
        <v>10067775.489999991</v>
      </c>
      <c r="C79" s="7">
        <f t="shared" si="80"/>
        <v>10000000</v>
      </c>
      <c r="D79" s="96">
        <f t="shared" ref="D79:D142" si="94">WORKDAY($A79,-1,$W$160:$W$544)</f>
        <v>44629</v>
      </c>
      <c r="E79" s="94">
        <f ca="1">IF(D79&lt;$B$1,VLOOKUP(D79,[1]DI!$A$4:$B$15000,2,FALSE),0)</f>
        <v>0.1065</v>
      </c>
      <c r="F79" s="14">
        <f t="shared" ca="1" si="91"/>
        <v>1.00040168</v>
      </c>
      <c r="G79" s="14">
        <f ca="1">(TRUNC(PRODUCT($F$12:$F78),16))</f>
        <v>1.02449003022912</v>
      </c>
      <c r="H79" s="14">
        <f t="shared" ca="1" si="92"/>
        <v>1.0199742322394101</v>
      </c>
      <c r="I79" s="14">
        <f t="shared" ca="1" si="93"/>
        <v>1.00442736</v>
      </c>
      <c r="J79" s="13">
        <f t="shared" si="81"/>
        <v>5.5E-2</v>
      </c>
      <c r="K79" s="33">
        <f t="shared" si="82"/>
        <v>44613</v>
      </c>
      <c r="L79" s="2">
        <f t="shared" si="83"/>
        <v>11</v>
      </c>
      <c r="M79" s="17">
        <f t="shared" si="84"/>
        <v>11</v>
      </c>
      <c r="N79" s="12">
        <f t="shared" si="85"/>
        <v>1.0023398299999999</v>
      </c>
      <c r="O79" s="12">
        <f t="shared" ca="1" si="86"/>
        <v>1.0067775489999999</v>
      </c>
      <c r="P79" s="17">
        <f t="shared" ref="P79:P142" si="95">IF(VLOOKUP(A79,X$12:AE$150,8)=VLOOKUP(A78,X$12:AE$150,8),0,VLOOKUP(A79,X$12:AE$150,8))</f>
        <v>0</v>
      </c>
      <c r="Q79" s="14">
        <f t="shared" ca="1" si="77"/>
        <v>67775.489999989994</v>
      </c>
      <c r="R79" s="21">
        <f t="shared" si="78"/>
        <v>0</v>
      </c>
      <c r="S79" s="14">
        <f t="shared" si="87"/>
        <v>0</v>
      </c>
      <c r="T79" s="4" t="str">
        <f t="shared" si="88"/>
        <v>J=</v>
      </c>
      <c r="U79" s="33">
        <f t="shared" si="89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79"/>
        <v>44631</v>
      </c>
      <c r="B80" s="124">
        <f t="shared" ca="1" si="90"/>
        <v>10073959.649999989</v>
      </c>
      <c r="C80" s="7">
        <f t="shared" si="80"/>
        <v>10000000</v>
      </c>
      <c r="D80" s="96">
        <f t="shared" si="94"/>
        <v>44630</v>
      </c>
      <c r="E80" s="94">
        <f ca="1">IF(D80&lt;$B$1,VLOOKUP(D80,[1]DI!$A$4:$B$15000,2,FALSE),0)</f>
        <v>0.1065</v>
      </c>
      <c r="F80" s="14">
        <f t="shared" ca="1" si="91"/>
        <v>1.00040168</v>
      </c>
      <c r="G80" s="14">
        <f ca="1">(TRUNC(PRODUCT($F$12:$F79),16))</f>
        <v>1.02490154738446</v>
      </c>
      <c r="H80" s="14">
        <f t="shared" ca="1" si="92"/>
        <v>1.0199742322394101</v>
      </c>
      <c r="I80" s="14">
        <f t="shared" ca="1" si="93"/>
        <v>1.00483082</v>
      </c>
      <c r="J80" s="13">
        <f t="shared" si="81"/>
        <v>5.5E-2</v>
      </c>
      <c r="K80" s="33">
        <f t="shared" si="82"/>
        <v>44613</v>
      </c>
      <c r="L80" s="2">
        <f t="shared" si="83"/>
        <v>12</v>
      </c>
      <c r="M80" s="17">
        <f t="shared" si="84"/>
        <v>12</v>
      </c>
      <c r="N80" s="12">
        <f t="shared" si="85"/>
        <v>1.0025528130000001</v>
      </c>
      <c r="O80" s="12">
        <f t="shared" ca="1" si="86"/>
        <v>1.0073959649999999</v>
      </c>
      <c r="P80" s="17">
        <f t="shared" si="95"/>
        <v>0</v>
      </c>
      <c r="Q80" s="14">
        <f t="shared" ca="1" si="77"/>
        <v>73959.649999989997</v>
      </c>
      <c r="R80" s="21">
        <f t="shared" si="78"/>
        <v>0</v>
      </c>
      <c r="S80" s="14">
        <f t="shared" si="87"/>
        <v>0</v>
      </c>
      <c r="T80" s="4" t="str">
        <f t="shared" si="88"/>
        <v>J=</v>
      </c>
      <c r="U80" s="33">
        <f t="shared" si="89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79"/>
        <v>44634</v>
      </c>
      <c r="B81" s="124">
        <f t="shared" ca="1" si="90"/>
        <v>10080147.6</v>
      </c>
      <c r="C81" s="7">
        <f t="shared" si="80"/>
        <v>10000000</v>
      </c>
      <c r="D81" s="96">
        <f t="shared" si="94"/>
        <v>44631</v>
      </c>
      <c r="E81" s="94">
        <f ca="1">IF(D81&lt;$B$1,VLOOKUP(D81,[1]DI!$A$4:$B$15000,2,FALSE),0)</f>
        <v>0.1065</v>
      </c>
      <c r="F81" s="14">
        <f t="shared" ca="1" si="91"/>
        <v>1.00040168</v>
      </c>
      <c r="G81" s="14">
        <f ca="1">(TRUNC(PRODUCT($F$12:$F80),16))</f>
        <v>1.0253132298380201</v>
      </c>
      <c r="H81" s="14">
        <f t="shared" ca="1" si="92"/>
        <v>1.0199742322394101</v>
      </c>
      <c r="I81" s="14">
        <f t="shared" ca="1" si="93"/>
        <v>1.00523444</v>
      </c>
      <c r="J81" s="13">
        <f t="shared" si="81"/>
        <v>5.5E-2</v>
      </c>
      <c r="K81" s="33">
        <f t="shared" si="82"/>
        <v>44613</v>
      </c>
      <c r="L81" s="2">
        <f t="shared" si="83"/>
        <v>13</v>
      </c>
      <c r="M81" s="17">
        <f t="shared" si="84"/>
        <v>13</v>
      </c>
      <c r="N81" s="12">
        <f t="shared" si="85"/>
        <v>1.0027658420000001</v>
      </c>
      <c r="O81" s="12">
        <f t="shared" ca="1" si="86"/>
        <v>1.00801476</v>
      </c>
      <c r="P81" s="17">
        <f t="shared" si="95"/>
        <v>0</v>
      </c>
      <c r="Q81" s="14">
        <f t="shared" ca="1" si="77"/>
        <v>80147.600000000006</v>
      </c>
      <c r="R81" s="21">
        <f t="shared" si="78"/>
        <v>0</v>
      </c>
      <c r="S81" s="14">
        <f t="shared" si="87"/>
        <v>0</v>
      </c>
      <c r="T81" s="4" t="str">
        <f t="shared" si="88"/>
        <v>J=</v>
      </c>
      <c r="U81" s="33">
        <f t="shared" si="89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79"/>
        <v>44635</v>
      </c>
      <c r="B82" s="124">
        <f t="shared" ca="1" si="90"/>
        <v>10086339.41</v>
      </c>
      <c r="C82" s="7">
        <f t="shared" si="80"/>
        <v>10000000</v>
      </c>
      <c r="D82" s="96">
        <f t="shared" si="94"/>
        <v>44634</v>
      </c>
      <c r="E82" s="94">
        <f ca="1">IF(D82&lt;$B$1,VLOOKUP(D82,[1]DI!$A$4:$B$15000,2,FALSE),0)</f>
        <v>0.1065</v>
      </c>
      <c r="F82" s="14">
        <f t="shared" ca="1" si="91"/>
        <v>1.00040168</v>
      </c>
      <c r="G82" s="14">
        <f ca="1">(TRUNC(PRODUCT($F$12:$F81),16))</f>
        <v>1.0257250776561799</v>
      </c>
      <c r="H82" s="14">
        <f t="shared" ca="1" si="92"/>
        <v>1.0199742322394101</v>
      </c>
      <c r="I82" s="14">
        <f t="shared" ca="1" si="93"/>
        <v>1.00563823</v>
      </c>
      <c r="J82" s="13">
        <f t="shared" si="81"/>
        <v>5.5E-2</v>
      </c>
      <c r="K82" s="33">
        <f t="shared" si="82"/>
        <v>44613</v>
      </c>
      <c r="L82" s="2">
        <f t="shared" si="83"/>
        <v>14</v>
      </c>
      <c r="M82" s="17">
        <f t="shared" si="84"/>
        <v>14</v>
      </c>
      <c r="N82" s="12">
        <f t="shared" si="85"/>
        <v>1.0029789149999999</v>
      </c>
      <c r="O82" s="12">
        <f t="shared" ca="1" si="86"/>
        <v>1.008633941</v>
      </c>
      <c r="P82" s="17">
        <f t="shared" si="95"/>
        <v>0</v>
      </c>
      <c r="Q82" s="14">
        <f t="shared" ca="1" si="77"/>
        <v>86339.41</v>
      </c>
      <c r="R82" s="21">
        <f t="shared" si="78"/>
        <v>0</v>
      </c>
      <c r="S82" s="14">
        <f t="shared" si="87"/>
        <v>0</v>
      </c>
      <c r="T82" s="4" t="str">
        <f t="shared" si="88"/>
        <v>J=</v>
      </c>
      <c r="U82" s="33">
        <f t="shared" si="89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79"/>
        <v>44636</v>
      </c>
      <c r="B83" s="124">
        <f t="shared" ca="1" si="90"/>
        <v>10092534.909999991</v>
      </c>
      <c r="C83" s="7">
        <f t="shared" si="80"/>
        <v>10000000</v>
      </c>
      <c r="D83" s="96">
        <f t="shared" si="94"/>
        <v>44635</v>
      </c>
      <c r="E83" s="94">
        <f ca="1">IF(D83&lt;$B$1,VLOOKUP(D83,[1]DI!$A$4:$B$15000,2,FALSE),0)</f>
        <v>0.1065</v>
      </c>
      <c r="F83" s="14">
        <f t="shared" ca="1" si="91"/>
        <v>1.00040168</v>
      </c>
      <c r="G83" s="14">
        <f ca="1">(TRUNC(PRODUCT($F$12:$F82),16))</f>
        <v>1.02613709090537</v>
      </c>
      <c r="H83" s="14">
        <f t="shared" ca="1" si="92"/>
        <v>1.0199742322394101</v>
      </c>
      <c r="I83" s="14">
        <f t="shared" ca="1" si="93"/>
        <v>1.00604217</v>
      </c>
      <c r="J83" s="13">
        <f t="shared" si="81"/>
        <v>5.5E-2</v>
      </c>
      <c r="K83" s="33">
        <f t="shared" si="82"/>
        <v>44613</v>
      </c>
      <c r="L83" s="2">
        <f t="shared" si="83"/>
        <v>15</v>
      </c>
      <c r="M83" s="17">
        <f t="shared" si="84"/>
        <v>15</v>
      </c>
      <c r="N83" s="12">
        <f t="shared" si="85"/>
        <v>1.003192034</v>
      </c>
      <c r="O83" s="12">
        <f t="shared" ca="1" si="86"/>
        <v>1.0092534909999999</v>
      </c>
      <c r="P83" s="17">
        <f t="shared" si="95"/>
        <v>0</v>
      </c>
      <c r="Q83" s="14">
        <f t="shared" ca="1" si="77"/>
        <v>92534.909999990006</v>
      </c>
      <c r="R83" s="21">
        <f t="shared" si="78"/>
        <v>0</v>
      </c>
      <c r="S83" s="14">
        <f t="shared" si="87"/>
        <v>0</v>
      </c>
      <c r="T83" s="4" t="str">
        <f t="shared" si="88"/>
        <v>J=</v>
      </c>
      <c r="U83" s="33">
        <f t="shared" si="89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79"/>
        <v>44637</v>
      </c>
      <c r="B84" s="124">
        <f t="shared" ca="1" si="90"/>
        <v>10098734.28999999</v>
      </c>
      <c r="C84" s="7">
        <f t="shared" si="80"/>
        <v>10000000</v>
      </c>
      <c r="D84" s="96">
        <f t="shared" si="94"/>
        <v>44636</v>
      </c>
      <c r="E84" s="94">
        <f ca="1">IF(D84&lt;$B$1,VLOOKUP(D84,[1]DI!$A$4:$B$15000,2,FALSE),0)</f>
        <v>0.1065</v>
      </c>
      <c r="F84" s="14">
        <f t="shared" ca="1" si="91"/>
        <v>1.00040168</v>
      </c>
      <c r="G84" s="14">
        <f ca="1">(TRUNC(PRODUCT($F$12:$F83),16))</f>
        <v>1.02654926965205</v>
      </c>
      <c r="H84" s="14">
        <f t="shared" ca="1" si="92"/>
        <v>1.0199742322394101</v>
      </c>
      <c r="I84" s="14">
        <f t="shared" ca="1" si="93"/>
        <v>1.00644628</v>
      </c>
      <c r="J84" s="13">
        <f t="shared" si="81"/>
        <v>5.5E-2</v>
      </c>
      <c r="K84" s="33">
        <f t="shared" si="82"/>
        <v>44613</v>
      </c>
      <c r="L84" s="2">
        <f t="shared" si="83"/>
        <v>16</v>
      </c>
      <c r="M84" s="17">
        <f t="shared" si="84"/>
        <v>16</v>
      </c>
      <c r="N84" s="12">
        <f t="shared" si="85"/>
        <v>1.0034051980000001</v>
      </c>
      <c r="O84" s="12">
        <f t="shared" ca="1" si="86"/>
        <v>1.009873429</v>
      </c>
      <c r="P84" s="17">
        <f t="shared" si="95"/>
        <v>0</v>
      </c>
      <c r="Q84" s="14">
        <f t="shared" ca="1" si="77"/>
        <v>98734.289999989996</v>
      </c>
      <c r="R84" s="21">
        <f t="shared" si="78"/>
        <v>0</v>
      </c>
      <c r="S84" s="14">
        <f t="shared" si="87"/>
        <v>0</v>
      </c>
      <c r="T84" s="4" t="str">
        <f t="shared" si="88"/>
        <v>J=</v>
      </c>
      <c r="U84" s="33">
        <f t="shared" si="89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79"/>
        <v>44638</v>
      </c>
      <c r="B85" s="124">
        <f t="shared" ca="1" si="90"/>
        <v>10104937.460000001</v>
      </c>
      <c r="C85" s="7">
        <f t="shared" si="80"/>
        <v>10000000</v>
      </c>
      <c r="D85" s="96">
        <f t="shared" si="94"/>
        <v>44637</v>
      </c>
      <c r="E85" s="94">
        <f ca="1">IF(D85&lt;$B$1,VLOOKUP(D85,[1]DI!$A$4:$B$15000,2,FALSE),0)</f>
        <v>0.11649999999999999</v>
      </c>
      <c r="F85" s="14">
        <f t="shared" ca="1" si="91"/>
        <v>1.0004373900000001</v>
      </c>
      <c r="G85" s="14">
        <f ca="1">(TRUNC(PRODUCT($F$12:$F84),16))</f>
        <v>1.02696161396268</v>
      </c>
      <c r="H85" s="14">
        <f t="shared" ca="1" si="92"/>
        <v>1.0199742322394101</v>
      </c>
      <c r="I85" s="14">
        <f t="shared" ca="1" si="93"/>
        <v>1.00685055</v>
      </c>
      <c r="J85" s="13">
        <f t="shared" si="81"/>
        <v>5.5E-2</v>
      </c>
      <c r="K85" s="33">
        <f t="shared" si="82"/>
        <v>44613</v>
      </c>
      <c r="L85" s="2">
        <f t="shared" si="83"/>
        <v>17</v>
      </c>
      <c r="M85" s="17">
        <f t="shared" si="84"/>
        <v>17</v>
      </c>
      <c r="N85" s="12">
        <f t="shared" si="85"/>
        <v>1.0036184079999999</v>
      </c>
      <c r="O85" s="12">
        <f t="shared" ca="1" si="86"/>
        <v>1.0104937460000001</v>
      </c>
      <c r="P85" s="17">
        <f t="shared" si="95"/>
        <v>0</v>
      </c>
      <c r="Q85" s="14">
        <f t="shared" ca="1" si="77"/>
        <v>104937.46</v>
      </c>
      <c r="R85" s="21">
        <f t="shared" si="78"/>
        <v>0</v>
      </c>
      <c r="S85" s="14">
        <f t="shared" si="87"/>
        <v>0</v>
      </c>
      <c r="T85" s="4" t="str">
        <f t="shared" si="88"/>
        <v>J=</v>
      </c>
      <c r="U85" s="33">
        <f t="shared" si="89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79"/>
        <v>44641</v>
      </c>
      <c r="B86" s="124">
        <f t="shared" ca="1" si="90"/>
        <v>10111505.289999999</v>
      </c>
      <c r="C86" s="7">
        <f t="shared" si="80"/>
        <v>10000000</v>
      </c>
      <c r="D86" s="96">
        <f t="shared" si="94"/>
        <v>44638</v>
      </c>
      <c r="E86" s="94">
        <f ca="1">IF(D86&lt;$B$1,VLOOKUP(D86,[1]DI!$A$4:$B$15000,2,FALSE),0)</f>
        <v>0.11649999999999999</v>
      </c>
      <c r="F86" s="14">
        <f t="shared" ca="1" si="91"/>
        <v>1.0004373900000001</v>
      </c>
      <c r="G86" s="14">
        <f ca="1">(TRUNC(PRODUCT($F$12:$F85),16))</f>
        <v>1.0274107967030099</v>
      </c>
      <c r="H86" s="14">
        <f t="shared" ca="1" si="92"/>
        <v>1.0199742322394101</v>
      </c>
      <c r="I86" s="14">
        <f t="shared" ca="1" si="93"/>
        <v>1.0072909299999999</v>
      </c>
      <c r="J86" s="13">
        <f t="shared" si="81"/>
        <v>5.5E-2</v>
      </c>
      <c r="K86" s="33">
        <f t="shared" si="82"/>
        <v>44613</v>
      </c>
      <c r="L86" s="2">
        <f t="shared" si="83"/>
        <v>18</v>
      </c>
      <c r="M86" s="17">
        <f t="shared" si="84"/>
        <v>18</v>
      </c>
      <c r="N86" s="12">
        <f t="shared" si="85"/>
        <v>1.0038316629999999</v>
      </c>
      <c r="O86" s="12">
        <f t="shared" ca="1" si="86"/>
        <v>1.011150529</v>
      </c>
      <c r="P86" s="17">
        <f t="shared" si="95"/>
        <v>4</v>
      </c>
      <c r="Q86" s="14">
        <f t="shared" ca="1" si="77"/>
        <v>111505.29</v>
      </c>
      <c r="R86" s="21">
        <f t="shared" si="78"/>
        <v>0</v>
      </c>
      <c r="S86" s="14">
        <f t="shared" si="87"/>
        <v>0</v>
      </c>
      <c r="T86" s="4" t="str">
        <f t="shared" si="88"/>
        <v>J=</v>
      </c>
      <c r="U86" s="33">
        <f t="shared" si="89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79"/>
        <v>44642</v>
      </c>
      <c r="B87" s="124">
        <f t="shared" ca="1" si="90"/>
        <v>10006499.68999999</v>
      </c>
      <c r="C87" s="7">
        <f t="shared" si="80"/>
        <v>10000000</v>
      </c>
      <c r="D87" s="96">
        <f t="shared" si="94"/>
        <v>44641</v>
      </c>
      <c r="E87" s="94">
        <f ca="1">IF(D87&lt;$B$1,VLOOKUP(D87,[1]DI!$A$4:$B$15000,2,FALSE),0)</f>
        <v>0.11649999999999999</v>
      </c>
      <c r="F87" s="14">
        <f t="shared" ca="1" si="91"/>
        <v>1.0004373900000001</v>
      </c>
      <c r="G87" s="14">
        <f ca="1">(TRUNC(PRODUCT($F$12:$F86),16))</f>
        <v>1.0278601759113799</v>
      </c>
      <c r="H87" s="14">
        <f t="shared" ca="1" si="92"/>
        <v>1.0274107967030099</v>
      </c>
      <c r="I87" s="14">
        <f t="shared" ca="1" si="93"/>
        <v>1.0004373900000001</v>
      </c>
      <c r="J87" s="13">
        <f t="shared" si="81"/>
        <v>5.5E-2</v>
      </c>
      <c r="K87" s="33">
        <f t="shared" si="82"/>
        <v>44641</v>
      </c>
      <c r="L87" s="2">
        <f t="shared" si="83"/>
        <v>1</v>
      </c>
      <c r="M87" s="17">
        <f t="shared" si="84"/>
        <v>1</v>
      </c>
      <c r="N87" s="12">
        <f t="shared" si="85"/>
        <v>1.0002124859999999</v>
      </c>
      <c r="O87" s="12">
        <f t="shared" ca="1" si="86"/>
        <v>1.0006499689999999</v>
      </c>
      <c r="P87" s="17">
        <f t="shared" si="95"/>
        <v>0</v>
      </c>
      <c r="Q87" s="14">
        <f t="shared" ca="1" si="77"/>
        <v>6499.6899999899997</v>
      </c>
      <c r="R87" s="21">
        <f t="shared" si="78"/>
        <v>0</v>
      </c>
      <c r="S87" s="14">
        <f t="shared" si="87"/>
        <v>0</v>
      </c>
      <c r="T87" s="4" t="str">
        <f t="shared" si="88"/>
        <v>J=</v>
      </c>
      <c r="U87" s="33">
        <f t="shared" si="89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79"/>
        <v>44643</v>
      </c>
      <c r="B88" s="124">
        <f t="shared" ca="1" si="90"/>
        <v>10013003.59</v>
      </c>
      <c r="C88" s="7">
        <f t="shared" si="80"/>
        <v>10000000</v>
      </c>
      <c r="D88" s="96">
        <f t="shared" si="94"/>
        <v>44642</v>
      </c>
      <c r="E88" s="94">
        <f ca="1">IF(D88&lt;$B$1,VLOOKUP(D88,[1]DI!$A$4:$B$15000,2,FALSE),0)</f>
        <v>0.11649999999999999</v>
      </c>
      <c r="F88" s="14">
        <f t="shared" ca="1" si="91"/>
        <v>1.0004373900000001</v>
      </c>
      <c r="G88" s="14">
        <f ca="1">(TRUNC(PRODUCT($F$12:$F87),16))</f>
        <v>1.0283097516737201</v>
      </c>
      <c r="H88" s="14">
        <f t="shared" ca="1" si="92"/>
        <v>1.0274107967030099</v>
      </c>
      <c r="I88" s="14">
        <f t="shared" ca="1" si="93"/>
        <v>1.0008749699999999</v>
      </c>
      <c r="J88" s="13">
        <f t="shared" si="81"/>
        <v>5.5E-2</v>
      </c>
      <c r="K88" s="33">
        <f t="shared" si="82"/>
        <v>44641</v>
      </c>
      <c r="L88" s="2">
        <f t="shared" si="83"/>
        <v>2</v>
      </c>
      <c r="M88" s="17">
        <f t="shared" si="84"/>
        <v>2</v>
      </c>
      <c r="N88" s="12">
        <f t="shared" si="85"/>
        <v>1.000425017</v>
      </c>
      <c r="O88" s="12">
        <f t="shared" ca="1" si="86"/>
        <v>1.001300359</v>
      </c>
      <c r="P88" s="17">
        <f t="shared" si="95"/>
        <v>0</v>
      </c>
      <c r="Q88" s="14">
        <f t="shared" ca="1" si="77"/>
        <v>13003.59</v>
      </c>
      <c r="R88" s="21">
        <f t="shared" si="78"/>
        <v>0</v>
      </c>
      <c r="S88" s="14">
        <f t="shared" si="87"/>
        <v>0</v>
      </c>
      <c r="T88" s="4" t="str">
        <f t="shared" si="88"/>
        <v>J=</v>
      </c>
      <c r="U88" s="33">
        <f t="shared" si="89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79"/>
        <v>44644</v>
      </c>
      <c r="B89" s="124">
        <f t="shared" ca="1" si="90"/>
        <v>10019511.69999999</v>
      </c>
      <c r="C89" s="7">
        <f t="shared" si="80"/>
        <v>10000000</v>
      </c>
      <c r="D89" s="96">
        <f t="shared" si="94"/>
        <v>44643</v>
      </c>
      <c r="E89" s="94">
        <f ca="1">IF(D89&lt;$B$1,VLOOKUP(D89,[1]DI!$A$4:$B$15000,2,FALSE),0)</f>
        <v>0.11649999999999999</v>
      </c>
      <c r="F89" s="14">
        <f t="shared" ca="1" si="91"/>
        <v>1.0004373900000001</v>
      </c>
      <c r="G89" s="14">
        <f ca="1">(TRUNC(PRODUCT($F$12:$F88),16))</f>
        <v>1.0287595240760099</v>
      </c>
      <c r="H89" s="14">
        <f t="shared" ca="1" si="92"/>
        <v>1.0274107967030099</v>
      </c>
      <c r="I89" s="14">
        <f t="shared" ca="1" si="93"/>
        <v>1.0013127399999999</v>
      </c>
      <c r="J89" s="13">
        <f t="shared" si="81"/>
        <v>5.5E-2</v>
      </c>
      <c r="K89" s="33">
        <f t="shared" si="82"/>
        <v>44641</v>
      </c>
      <c r="L89" s="2">
        <f t="shared" si="83"/>
        <v>3</v>
      </c>
      <c r="M89" s="17">
        <f t="shared" si="84"/>
        <v>3</v>
      </c>
      <c r="N89" s="12">
        <f t="shared" si="85"/>
        <v>1.000637593</v>
      </c>
      <c r="O89" s="12">
        <f t="shared" ca="1" si="86"/>
        <v>1.0019511699999999</v>
      </c>
      <c r="P89" s="17">
        <f t="shared" si="95"/>
        <v>0</v>
      </c>
      <c r="Q89" s="14">
        <f t="shared" ca="1" si="77"/>
        <v>19511.69999999</v>
      </c>
      <c r="R89" s="21">
        <f t="shared" si="78"/>
        <v>0</v>
      </c>
      <c r="S89" s="14">
        <f t="shared" si="87"/>
        <v>0</v>
      </c>
      <c r="T89" s="4" t="str">
        <f t="shared" si="88"/>
        <v>J=</v>
      </c>
      <c r="U89" s="33">
        <f t="shared" si="89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79"/>
        <v>44645</v>
      </c>
      <c r="B90" s="124">
        <f t="shared" ca="1" si="90"/>
        <v>10026024.12999999</v>
      </c>
      <c r="C90" s="7">
        <f t="shared" si="80"/>
        <v>10000000</v>
      </c>
      <c r="D90" s="96">
        <f t="shared" si="94"/>
        <v>44644</v>
      </c>
      <c r="E90" s="94">
        <f ca="1">IF(D90&lt;$B$1,VLOOKUP(D90,[1]DI!$A$4:$B$15000,2,FALSE),0)</f>
        <v>0.11649999999999999</v>
      </c>
      <c r="F90" s="14">
        <f t="shared" ca="1" si="91"/>
        <v>1.0004373900000001</v>
      </c>
      <c r="G90" s="14">
        <f ca="1">(TRUNC(PRODUCT($F$12:$F89),16))</f>
        <v>1.0292094932042399</v>
      </c>
      <c r="H90" s="14">
        <f t="shared" ca="1" si="92"/>
        <v>1.0274107967030099</v>
      </c>
      <c r="I90" s="14">
        <f t="shared" ca="1" si="93"/>
        <v>1.00175071</v>
      </c>
      <c r="J90" s="13">
        <f t="shared" si="81"/>
        <v>5.5E-2</v>
      </c>
      <c r="K90" s="33">
        <f t="shared" si="82"/>
        <v>44641</v>
      </c>
      <c r="L90" s="2">
        <f t="shared" si="83"/>
        <v>4</v>
      </c>
      <c r="M90" s="17">
        <f t="shared" si="84"/>
        <v>4</v>
      </c>
      <c r="N90" s="12">
        <f t="shared" si="85"/>
        <v>1.000850215</v>
      </c>
      <c r="O90" s="12">
        <f t="shared" ca="1" si="86"/>
        <v>1.002602413</v>
      </c>
      <c r="P90" s="17">
        <f t="shared" si="95"/>
        <v>0</v>
      </c>
      <c r="Q90" s="14">
        <f t="shared" ca="1" si="77"/>
        <v>26024.12999999</v>
      </c>
      <c r="R90" s="21">
        <f t="shared" si="78"/>
        <v>0</v>
      </c>
      <c r="S90" s="14">
        <f t="shared" si="87"/>
        <v>0</v>
      </c>
      <c r="T90" s="4" t="str">
        <f t="shared" si="88"/>
        <v>J=</v>
      </c>
      <c r="U90" s="33">
        <f t="shared" si="89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79"/>
        <v>44648</v>
      </c>
      <c r="B91" s="124">
        <f t="shared" ca="1" si="90"/>
        <v>10032540.67</v>
      </c>
      <c r="C91" s="7">
        <f t="shared" si="80"/>
        <v>10000000</v>
      </c>
      <c r="D91" s="96">
        <f t="shared" si="94"/>
        <v>44645</v>
      </c>
      <c r="E91" s="94">
        <f ca="1">IF(D91&lt;$B$1,VLOOKUP(D91,[1]DI!$A$4:$B$15000,2,FALSE),0)</f>
        <v>0.11649999999999999</v>
      </c>
      <c r="F91" s="14">
        <f t="shared" ca="1" si="91"/>
        <v>1.0004373900000001</v>
      </c>
      <c r="G91" s="14">
        <f ca="1">(TRUNC(PRODUCT($F$12:$F90),16))</f>
        <v>1.02965965914448</v>
      </c>
      <c r="H91" s="14">
        <f t="shared" ca="1" si="92"/>
        <v>1.0274107967030099</v>
      </c>
      <c r="I91" s="14">
        <f t="shared" ca="1" si="93"/>
        <v>1.00218886</v>
      </c>
      <c r="J91" s="13">
        <f t="shared" si="81"/>
        <v>5.5E-2</v>
      </c>
      <c r="K91" s="33">
        <f t="shared" si="82"/>
        <v>44641</v>
      </c>
      <c r="L91" s="2">
        <f t="shared" si="83"/>
        <v>5</v>
      </c>
      <c r="M91" s="17">
        <f t="shared" si="84"/>
        <v>5</v>
      </c>
      <c r="N91" s="12">
        <f t="shared" si="85"/>
        <v>1.001062881</v>
      </c>
      <c r="O91" s="12">
        <f t="shared" ca="1" si="86"/>
        <v>1.0032540670000001</v>
      </c>
      <c r="P91" s="17">
        <f t="shared" si="95"/>
        <v>0</v>
      </c>
      <c r="Q91" s="14">
        <f t="shared" ca="1" si="77"/>
        <v>32540.67</v>
      </c>
      <c r="R91" s="21">
        <f t="shared" si="78"/>
        <v>0</v>
      </c>
      <c r="S91" s="14">
        <f t="shared" si="87"/>
        <v>0</v>
      </c>
      <c r="T91" s="4" t="str">
        <f t="shared" si="88"/>
        <v>J=</v>
      </c>
      <c r="U91" s="33">
        <f t="shared" si="89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79"/>
        <v>44649</v>
      </c>
      <c r="B92" s="124">
        <f t="shared" ca="1" si="90"/>
        <v>10039061.539999999</v>
      </c>
      <c r="C92" s="7">
        <f t="shared" si="80"/>
        <v>10000000</v>
      </c>
      <c r="D92" s="96">
        <f t="shared" si="94"/>
        <v>44648</v>
      </c>
      <c r="E92" s="94">
        <f ca="1">IF(D92&lt;$B$1,VLOOKUP(D92,[1]DI!$A$4:$B$15000,2,FALSE),0)</f>
        <v>0.11649999999999999</v>
      </c>
      <c r="F92" s="14">
        <f t="shared" ca="1" si="91"/>
        <v>1.0004373900000001</v>
      </c>
      <c r="G92" s="14">
        <f ca="1">(TRUNC(PRODUCT($F$12:$F91),16))</f>
        <v>1.0301100219827899</v>
      </c>
      <c r="H92" s="14">
        <f t="shared" ca="1" si="92"/>
        <v>1.0274107967030099</v>
      </c>
      <c r="I92" s="14">
        <f t="shared" ca="1" si="93"/>
        <v>1.00262721</v>
      </c>
      <c r="J92" s="13">
        <f t="shared" si="81"/>
        <v>5.5E-2</v>
      </c>
      <c r="K92" s="33">
        <f t="shared" si="82"/>
        <v>44641</v>
      </c>
      <c r="L92" s="2">
        <f t="shared" si="83"/>
        <v>6</v>
      </c>
      <c r="M92" s="17">
        <f t="shared" si="84"/>
        <v>6</v>
      </c>
      <c r="N92" s="12">
        <f t="shared" si="85"/>
        <v>1.0012755929999999</v>
      </c>
      <c r="O92" s="12">
        <f t="shared" ca="1" si="86"/>
        <v>1.0039061540000001</v>
      </c>
      <c r="P92" s="17">
        <f t="shared" si="95"/>
        <v>0</v>
      </c>
      <c r="Q92" s="14">
        <f t="shared" ca="1" si="77"/>
        <v>39061.54</v>
      </c>
      <c r="R92" s="21">
        <f t="shared" si="78"/>
        <v>0</v>
      </c>
      <c r="S92" s="14">
        <f t="shared" si="87"/>
        <v>0</v>
      </c>
      <c r="T92" s="4" t="str">
        <f t="shared" si="88"/>
        <v>J=</v>
      </c>
      <c r="U92" s="33">
        <f t="shared" si="89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79"/>
        <v>44650</v>
      </c>
      <c r="B93" s="124">
        <f t="shared" ca="1" si="90"/>
        <v>10045586.630000001</v>
      </c>
      <c r="C93" s="7">
        <f t="shared" si="80"/>
        <v>10000000</v>
      </c>
      <c r="D93" s="96">
        <f t="shared" si="94"/>
        <v>44649</v>
      </c>
      <c r="E93" s="94">
        <f ca="1">IF(D93&lt;$B$1,VLOOKUP(D93,[1]DI!$A$4:$B$15000,2,FALSE),0)</f>
        <v>0.11649999999999999</v>
      </c>
      <c r="F93" s="14">
        <f t="shared" ca="1" si="91"/>
        <v>1.0004373900000001</v>
      </c>
      <c r="G93" s="14">
        <f ca="1">(TRUNC(PRODUCT($F$12:$F92),16))</f>
        <v>1.0305605818053101</v>
      </c>
      <c r="H93" s="14">
        <f t="shared" ca="1" si="92"/>
        <v>1.0274107967030099</v>
      </c>
      <c r="I93" s="14">
        <f t="shared" ca="1" si="93"/>
        <v>1.00306575</v>
      </c>
      <c r="J93" s="13">
        <f t="shared" si="81"/>
        <v>5.5E-2</v>
      </c>
      <c r="K93" s="33">
        <f t="shared" si="82"/>
        <v>44641</v>
      </c>
      <c r="L93" s="2">
        <f t="shared" si="83"/>
        <v>7</v>
      </c>
      <c r="M93" s="17">
        <f t="shared" si="84"/>
        <v>7</v>
      </c>
      <c r="N93" s="12">
        <f t="shared" si="85"/>
        <v>1.00148835</v>
      </c>
      <c r="O93" s="12">
        <f t="shared" ca="1" si="86"/>
        <v>1.0045586630000001</v>
      </c>
      <c r="P93" s="17">
        <f t="shared" si="95"/>
        <v>0</v>
      </c>
      <c r="Q93" s="14">
        <f t="shared" ca="1" si="77"/>
        <v>45586.63</v>
      </c>
      <c r="R93" s="21">
        <f t="shared" si="78"/>
        <v>0</v>
      </c>
      <c r="S93" s="14">
        <f t="shared" si="87"/>
        <v>0</v>
      </c>
      <c r="T93" s="4" t="str">
        <f t="shared" si="88"/>
        <v>J=</v>
      </c>
      <c r="U93" s="33">
        <f t="shared" si="89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79"/>
        <v>44651</v>
      </c>
      <c r="B94" s="124">
        <f t="shared" ca="1" si="90"/>
        <v>10052115.93999999</v>
      </c>
      <c r="C94" s="7">
        <f t="shared" si="80"/>
        <v>10000000</v>
      </c>
      <c r="D94" s="96">
        <f t="shared" si="94"/>
        <v>44650</v>
      </c>
      <c r="E94" s="94">
        <f ca="1">IF(D94&lt;$B$1,VLOOKUP(D94,[1]DI!$A$4:$B$15000,2,FALSE),0)</f>
        <v>0.11649999999999999</v>
      </c>
      <c r="F94" s="14">
        <f t="shared" ca="1" si="91"/>
        <v>1.0004373900000001</v>
      </c>
      <c r="G94" s="14">
        <f ca="1">(TRUNC(PRODUCT($F$12:$F93),16))</f>
        <v>1.0310113386981801</v>
      </c>
      <c r="H94" s="14">
        <f t="shared" ca="1" si="92"/>
        <v>1.0274107967030099</v>
      </c>
      <c r="I94" s="14">
        <f t="shared" ca="1" si="93"/>
        <v>1.0035044799999999</v>
      </c>
      <c r="J94" s="13">
        <f t="shared" si="81"/>
        <v>5.5E-2</v>
      </c>
      <c r="K94" s="33">
        <f t="shared" si="82"/>
        <v>44641</v>
      </c>
      <c r="L94" s="2">
        <f t="shared" si="83"/>
        <v>8</v>
      </c>
      <c r="M94" s="17">
        <f t="shared" si="84"/>
        <v>8</v>
      </c>
      <c r="N94" s="12">
        <f t="shared" si="85"/>
        <v>1.0017011520000001</v>
      </c>
      <c r="O94" s="12">
        <f t="shared" ca="1" si="86"/>
        <v>1.0052115939999999</v>
      </c>
      <c r="P94" s="17">
        <f t="shared" si="95"/>
        <v>0</v>
      </c>
      <c r="Q94" s="14">
        <f t="shared" ca="1" si="77"/>
        <v>52115.939999989998</v>
      </c>
      <c r="R94" s="21">
        <f t="shared" si="78"/>
        <v>0</v>
      </c>
      <c r="S94" s="14">
        <f t="shared" si="87"/>
        <v>0</v>
      </c>
      <c r="T94" s="4" t="str">
        <f t="shared" si="88"/>
        <v>J=</v>
      </c>
      <c r="U94" s="33">
        <f t="shared" si="89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79"/>
        <v>44652</v>
      </c>
      <c r="B95" s="124">
        <f t="shared" ca="1" si="90"/>
        <v>10058649.479999989</v>
      </c>
      <c r="C95" s="7">
        <f t="shared" si="80"/>
        <v>10000000</v>
      </c>
      <c r="D95" s="96">
        <f t="shared" si="94"/>
        <v>44651</v>
      </c>
      <c r="E95" s="94">
        <f ca="1">IF(D95&lt;$B$1,VLOOKUP(D95,[1]DI!$A$4:$B$15000,2,FALSE),0)</f>
        <v>0.11649999999999999</v>
      </c>
      <c r="F95" s="14">
        <f t="shared" ca="1" si="91"/>
        <v>1.0004373900000001</v>
      </c>
      <c r="G95" s="14">
        <f ca="1">(TRUNC(PRODUCT($F$12:$F94),16))</f>
        <v>1.03146229274762</v>
      </c>
      <c r="H95" s="14">
        <f t="shared" ca="1" si="92"/>
        <v>1.0274107967030099</v>
      </c>
      <c r="I95" s="14">
        <f t="shared" ca="1" si="93"/>
        <v>1.0039434</v>
      </c>
      <c r="J95" s="13">
        <f t="shared" si="81"/>
        <v>5.5E-2</v>
      </c>
      <c r="K95" s="33">
        <f t="shared" si="82"/>
        <v>44641</v>
      </c>
      <c r="L95" s="2">
        <f t="shared" si="83"/>
        <v>9</v>
      </c>
      <c r="M95" s="17">
        <f t="shared" si="84"/>
        <v>9</v>
      </c>
      <c r="N95" s="12">
        <f t="shared" si="85"/>
        <v>1.001914</v>
      </c>
      <c r="O95" s="12">
        <f t="shared" ca="1" si="86"/>
        <v>1.0058649479999999</v>
      </c>
      <c r="P95" s="17">
        <f t="shared" si="95"/>
        <v>0</v>
      </c>
      <c r="Q95" s="14">
        <f t="shared" ca="1" si="77"/>
        <v>58649.479999989999</v>
      </c>
      <c r="R95" s="21">
        <f t="shared" si="78"/>
        <v>0</v>
      </c>
      <c r="S95" s="14">
        <f t="shared" si="87"/>
        <v>0</v>
      </c>
      <c r="T95" s="4" t="str">
        <f t="shared" si="88"/>
        <v>J=</v>
      </c>
      <c r="U95" s="33">
        <f t="shared" si="89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79"/>
        <v>44655</v>
      </c>
      <c r="B96" s="124">
        <f t="shared" ca="1" si="90"/>
        <v>10065187.33</v>
      </c>
      <c r="C96" s="7">
        <f t="shared" si="80"/>
        <v>10000000</v>
      </c>
      <c r="D96" s="96">
        <f t="shared" si="94"/>
        <v>44652</v>
      </c>
      <c r="E96" s="94">
        <f ca="1">IF(D96&lt;$B$1,VLOOKUP(D96,[1]DI!$A$4:$B$15000,2,FALSE),0)</f>
        <v>0.11649999999999999</v>
      </c>
      <c r="F96" s="14">
        <f t="shared" ca="1" si="91"/>
        <v>1.0004373900000001</v>
      </c>
      <c r="G96" s="14">
        <f ca="1">(TRUNC(PRODUCT($F$12:$F95),16))</f>
        <v>1.0319134440398401</v>
      </c>
      <c r="H96" s="14">
        <f t="shared" ca="1" si="92"/>
        <v>1.0274107967030099</v>
      </c>
      <c r="I96" s="14">
        <f t="shared" ca="1" si="93"/>
        <v>1.0043825200000001</v>
      </c>
      <c r="J96" s="13">
        <f t="shared" si="81"/>
        <v>5.5E-2</v>
      </c>
      <c r="K96" s="33">
        <f t="shared" si="82"/>
        <v>44641</v>
      </c>
      <c r="L96" s="2">
        <f t="shared" si="83"/>
        <v>10</v>
      </c>
      <c r="M96" s="17">
        <f t="shared" si="84"/>
        <v>10</v>
      </c>
      <c r="N96" s="12">
        <f t="shared" si="85"/>
        <v>1.0021268919999999</v>
      </c>
      <c r="O96" s="12">
        <f t="shared" ca="1" si="86"/>
        <v>1.0065187330000001</v>
      </c>
      <c r="P96" s="17">
        <f t="shared" si="95"/>
        <v>0</v>
      </c>
      <c r="Q96" s="14">
        <f t="shared" ca="1" si="77"/>
        <v>65187.33</v>
      </c>
      <c r="R96" s="21">
        <f t="shared" si="78"/>
        <v>0</v>
      </c>
      <c r="S96" s="14">
        <f t="shared" si="87"/>
        <v>0</v>
      </c>
      <c r="T96" s="4" t="str">
        <f t="shared" si="88"/>
        <v>J=</v>
      </c>
      <c r="U96" s="33">
        <f t="shared" si="89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79"/>
        <v>44656</v>
      </c>
      <c r="B97" s="124">
        <f t="shared" ca="1" si="90"/>
        <v>10071729.419999991</v>
      </c>
      <c r="C97" s="7">
        <f t="shared" si="80"/>
        <v>10000000</v>
      </c>
      <c r="D97" s="96">
        <f t="shared" si="94"/>
        <v>44655</v>
      </c>
      <c r="E97" s="94">
        <f ca="1">IF(D97&lt;$B$1,VLOOKUP(D97,[1]DI!$A$4:$B$15000,2,FALSE),0)</f>
        <v>0.11649999999999999</v>
      </c>
      <c r="F97" s="14">
        <f t="shared" ca="1" si="91"/>
        <v>1.0004373900000001</v>
      </c>
      <c r="G97" s="14">
        <f ca="1">(TRUNC(PRODUCT($F$12:$F96),16))</f>
        <v>1.0323647926611299</v>
      </c>
      <c r="H97" s="14">
        <f t="shared" ca="1" si="92"/>
        <v>1.0274107967030099</v>
      </c>
      <c r="I97" s="14">
        <f t="shared" ca="1" si="93"/>
        <v>1.00482183</v>
      </c>
      <c r="J97" s="13">
        <f t="shared" si="81"/>
        <v>5.5E-2</v>
      </c>
      <c r="K97" s="33">
        <f t="shared" si="82"/>
        <v>44641</v>
      </c>
      <c r="L97" s="2">
        <f t="shared" si="83"/>
        <v>11</v>
      </c>
      <c r="M97" s="17">
        <f t="shared" si="84"/>
        <v>11</v>
      </c>
      <c r="N97" s="12">
        <f t="shared" si="85"/>
        <v>1.0023398299999999</v>
      </c>
      <c r="O97" s="12">
        <f t="shared" ca="1" si="86"/>
        <v>1.007172942</v>
      </c>
      <c r="P97" s="17">
        <f t="shared" si="95"/>
        <v>0</v>
      </c>
      <c r="Q97" s="14">
        <f t="shared" ca="1" si="77"/>
        <v>71729.419999990001</v>
      </c>
      <c r="R97" s="21">
        <f t="shared" si="78"/>
        <v>0</v>
      </c>
      <c r="S97" s="14">
        <f t="shared" si="87"/>
        <v>0</v>
      </c>
      <c r="T97" s="4" t="str">
        <f t="shared" si="88"/>
        <v>J=</v>
      </c>
      <c r="U97" s="33">
        <f t="shared" si="89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79"/>
        <v>44657</v>
      </c>
      <c r="B98" s="124">
        <f t="shared" ca="1" si="90"/>
        <v>10078275.640000001</v>
      </c>
      <c r="C98" s="7">
        <f t="shared" si="80"/>
        <v>10000000</v>
      </c>
      <c r="D98" s="96">
        <f t="shared" si="94"/>
        <v>44656</v>
      </c>
      <c r="E98" s="94">
        <f ca="1">IF(D98&lt;$B$1,VLOOKUP(D98,[1]DI!$A$4:$B$15000,2,FALSE),0)</f>
        <v>0.11649999999999999</v>
      </c>
      <c r="F98" s="14">
        <f t="shared" ca="1" si="91"/>
        <v>1.0004373900000001</v>
      </c>
      <c r="G98" s="14">
        <f ca="1">(TRUNC(PRODUCT($F$12:$F97),16))</f>
        <v>1.03281633869779</v>
      </c>
      <c r="H98" s="14">
        <f t="shared" ca="1" si="92"/>
        <v>1.0274107967030099</v>
      </c>
      <c r="I98" s="14">
        <f t="shared" ca="1" si="93"/>
        <v>1.00526132</v>
      </c>
      <c r="J98" s="13">
        <f t="shared" si="81"/>
        <v>5.5E-2</v>
      </c>
      <c r="K98" s="33">
        <f t="shared" si="82"/>
        <v>44641</v>
      </c>
      <c r="L98" s="2">
        <f t="shared" si="83"/>
        <v>12</v>
      </c>
      <c r="M98" s="17">
        <f t="shared" si="84"/>
        <v>12</v>
      </c>
      <c r="N98" s="12">
        <f t="shared" si="85"/>
        <v>1.0025528130000001</v>
      </c>
      <c r="O98" s="12">
        <f t="shared" ca="1" si="86"/>
        <v>1.0078275640000001</v>
      </c>
      <c r="P98" s="17">
        <f t="shared" si="95"/>
        <v>0</v>
      </c>
      <c r="Q98" s="14">
        <f t="shared" ca="1" si="77"/>
        <v>78275.64</v>
      </c>
      <c r="R98" s="21">
        <f t="shared" si="78"/>
        <v>0</v>
      </c>
      <c r="S98" s="14">
        <f t="shared" si="87"/>
        <v>0</v>
      </c>
      <c r="T98" s="4" t="str">
        <f t="shared" si="88"/>
        <v>J=</v>
      </c>
      <c r="U98" s="33">
        <f t="shared" si="89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79"/>
        <v>44658</v>
      </c>
      <c r="B99" s="124">
        <f t="shared" ca="1" si="90"/>
        <v>10084826.300000001</v>
      </c>
      <c r="C99" s="7">
        <f t="shared" si="80"/>
        <v>10000000</v>
      </c>
      <c r="D99" s="96">
        <f t="shared" si="94"/>
        <v>44657</v>
      </c>
      <c r="E99" s="94">
        <f ca="1">IF(D99&lt;$B$1,VLOOKUP(D99,[1]DI!$A$4:$B$15000,2,FALSE),0)</f>
        <v>0.11649999999999999</v>
      </c>
      <c r="F99" s="14">
        <f t="shared" ca="1" si="91"/>
        <v>1.0004373900000001</v>
      </c>
      <c r="G99" s="14">
        <f ca="1">(TRUNC(PRODUCT($F$12:$F98),16))</f>
        <v>1.0332680822361699</v>
      </c>
      <c r="H99" s="14">
        <f t="shared" ca="1" si="92"/>
        <v>1.0274107967030099</v>
      </c>
      <c r="I99" s="14">
        <f t="shared" ca="1" si="93"/>
        <v>1.0057010200000001</v>
      </c>
      <c r="J99" s="13">
        <f t="shared" si="81"/>
        <v>5.5E-2</v>
      </c>
      <c r="K99" s="33">
        <f t="shared" si="82"/>
        <v>44641</v>
      </c>
      <c r="L99" s="2">
        <f t="shared" si="83"/>
        <v>13</v>
      </c>
      <c r="M99" s="17">
        <f t="shared" si="84"/>
        <v>13</v>
      </c>
      <c r="N99" s="12">
        <f t="shared" si="85"/>
        <v>1.0027658420000001</v>
      </c>
      <c r="O99" s="12">
        <f t="shared" ca="1" si="86"/>
        <v>1.00848263</v>
      </c>
      <c r="P99" s="17">
        <f t="shared" si="95"/>
        <v>0</v>
      </c>
      <c r="Q99" s="14">
        <f t="shared" ca="1" si="77"/>
        <v>84826.3</v>
      </c>
      <c r="R99" s="21">
        <f t="shared" si="78"/>
        <v>0</v>
      </c>
      <c r="S99" s="14">
        <f t="shared" si="87"/>
        <v>0</v>
      </c>
      <c r="T99" s="4" t="str">
        <f t="shared" si="88"/>
        <v>J=</v>
      </c>
      <c r="U99" s="33">
        <f t="shared" si="89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79"/>
        <v>44659</v>
      </c>
      <c r="B100" s="124">
        <f t="shared" ca="1" si="90"/>
        <v>10091381.079999991</v>
      </c>
      <c r="C100" s="7">
        <f t="shared" si="80"/>
        <v>10000000</v>
      </c>
      <c r="D100" s="96">
        <f t="shared" si="94"/>
        <v>44658</v>
      </c>
      <c r="E100" s="94">
        <f ca="1">IF(D100&lt;$B$1,VLOOKUP(D100,[1]DI!$A$4:$B$15000,2,FALSE),0)</f>
        <v>0.11649999999999999</v>
      </c>
      <c r="F100" s="14">
        <f t="shared" ca="1" si="91"/>
        <v>1.0004373900000001</v>
      </c>
      <c r="G100" s="14">
        <f ca="1">(TRUNC(PRODUCT($F$12:$F99),16))</f>
        <v>1.03372002336266</v>
      </c>
      <c r="H100" s="14">
        <f t="shared" ca="1" si="92"/>
        <v>1.0274107967030099</v>
      </c>
      <c r="I100" s="14">
        <f t="shared" ca="1" si="93"/>
        <v>1.0061408999999999</v>
      </c>
      <c r="J100" s="13">
        <f t="shared" si="81"/>
        <v>5.5E-2</v>
      </c>
      <c r="K100" s="33">
        <f t="shared" si="82"/>
        <v>44641</v>
      </c>
      <c r="L100" s="2">
        <f t="shared" si="83"/>
        <v>14</v>
      </c>
      <c r="M100" s="17">
        <f t="shared" si="84"/>
        <v>14</v>
      </c>
      <c r="N100" s="12">
        <f t="shared" si="85"/>
        <v>1.0029789149999999</v>
      </c>
      <c r="O100" s="12">
        <f t="shared" ca="1" si="86"/>
        <v>1.0091381079999999</v>
      </c>
      <c r="P100" s="17">
        <f t="shared" si="95"/>
        <v>0</v>
      </c>
      <c r="Q100" s="14">
        <f t="shared" ca="1" si="77"/>
        <v>91381.079999990005</v>
      </c>
      <c r="R100" s="21">
        <f t="shared" si="78"/>
        <v>0</v>
      </c>
      <c r="S100" s="14">
        <f t="shared" si="87"/>
        <v>0</v>
      </c>
      <c r="T100" s="4" t="str">
        <f t="shared" si="88"/>
        <v>J=</v>
      </c>
      <c r="U100" s="33">
        <f t="shared" si="89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79"/>
        <v>44662</v>
      </c>
      <c r="B101" s="124">
        <f t="shared" ca="1" si="90"/>
        <v>10097940.210000001</v>
      </c>
      <c r="C101" s="7">
        <f t="shared" si="80"/>
        <v>10000000</v>
      </c>
      <c r="D101" s="96">
        <f t="shared" si="94"/>
        <v>44659</v>
      </c>
      <c r="E101" s="94">
        <f ca="1">IF(D101&lt;$B$1,VLOOKUP(D101,[1]DI!$A$4:$B$15000,2,FALSE),0)</f>
        <v>0.11649999999999999</v>
      </c>
      <c r="F101" s="14">
        <f t="shared" ca="1" si="91"/>
        <v>1.0004373900000001</v>
      </c>
      <c r="G101" s="14">
        <f ca="1">(TRUNC(PRODUCT($F$12:$F100),16))</f>
        <v>1.0341721621636799</v>
      </c>
      <c r="H101" s="14">
        <f t="shared" ca="1" si="92"/>
        <v>1.0274107967030099</v>
      </c>
      <c r="I101" s="14">
        <f t="shared" ca="1" si="93"/>
        <v>1.0065809800000001</v>
      </c>
      <c r="J101" s="13">
        <f t="shared" si="81"/>
        <v>5.5E-2</v>
      </c>
      <c r="K101" s="33">
        <f t="shared" si="82"/>
        <v>44641</v>
      </c>
      <c r="L101" s="2">
        <f t="shared" si="83"/>
        <v>15</v>
      </c>
      <c r="M101" s="17">
        <f t="shared" si="84"/>
        <v>15</v>
      </c>
      <c r="N101" s="12">
        <f t="shared" si="85"/>
        <v>1.003192034</v>
      </c>
      <c r="O101" s="12">
        <f t="shared" ca="1" si="86"/>
        <v>1.009794021</v>
      </c>
      <c r="P101" s="17">
        <f t="shared" si="95"/>
        <v>0</v>
      </c>
      <c r="Q101" s="14">
        <f t="shared" ca="1" si="77"/>
        <v>97940.21</v>
      </c>
      <c r="R101" s="21">
        <f t="shared" si="78"/>
        <v>0</v>
      </c>
      <c r="S101" s="14">
        <f t="shared" si="87"/>
        <v>0</v>
      </c>
      <c r="T101" s="4" t="str">
        <f t="shared" si="88"/>
        <v>J=</v>
      </c>
      <c r="U101" s="33">
        <f t="shared" si="89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79"/>
        <v>44663</v>
      </c>
      <c r="B102" s="124">
        <f t="shared" ca="1" si="90"/>
        <v>10104503.469999989</v>
      </c>
      <c r="C102" s="7">
        <f t="shared" si="80"/>
        <v>10000000</v>
      </c>
      <c r="D102" s="96">
        <f t="shared" si="94"/>
        <v>44662</v>
      </c>
      <c r="E102" s="94">
        <f ca="1">IF(D102&lt;$B$1,VLOOKUP(D102,[1]DI!$A$4:$B$15000,2,FALSE),0)</f>
        <v>0.11649999999999999</v>
      </c>
      <c r="F102" s="14">
        <f t="shared" ca="1" si="91"/>
        <v>1.0004373900000001</v>
      </c>
      <c r="G102" s="14">
        <f ca="1">(TRUNC(PRODUCT($F$12:$F101),16))</f>
        <v>1.0346244987256901</v>
      </c>
      <c r="H102" s="14">
        <f t="shared" ca="1" si="92"/>
        <v>1.0274107967030099</v>
      </c>
      <c r="I102" s="14">
        <f t="shared" ca="1" si="93"/>
        <v>1.00702124</v>
      </c>
      <c r="J102" s="13">
        <f t="shared" si="81"/>
        <v>5.5E-2</v>
      </c>
      <c r="K102" s="33">
        <f t="shared" si="82"/>
        <v>44641</v>
      </c>
      <c r="L102" s="2">
        <f t="shared" si="83"/>
        <v>16</v>
      </c>
      <c r="M102" s="17">
        <f t="shared" si="84"/>
        <v>16</v>
      </c>
      <c r="N102" s="12">
        <f t="shared" si="85"/>
        <v>1.0034051980000001</v>
      </c>
      <c r="O102" s="12">
        <f t="shared" ca="1" si="86"/>
        <v>1.0104503469999999</v>
      </c>
      <c r="P102" s="17">
        <f t="shared" si="95"/>
        <v>0</v>
      </c>
      <c r="Q102" s="14">
        <f t="shared" ca="1" si="77"/>
        <v>104503.46999999</v>
      </c>
      <c r="R102" s="21">
        <f t="shared" si="78"/>
        <v>0</v>
      </c>
      <c r="S102" s="14">
        <f t="shared" si="87"/>
        <v>0</v>
      </c>
      <c r="T102" s="4" t="str">
        <f t="shared" si="88"/>
        <v>J=</v>
      </c>
      <c r="U102" s="33">
        <f t="shared" si="89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79"/>
        <v>44664</v>
      </c>
      <c r="B103" s="124">
        <f t="shared" ca="1" si="90"/>
        <v>10111071.18</v>
      </c>
      <c r="C103" s="7">
        <f t="shared" si="80"/>
        <v>10000000</v>
      </c>
      <c r="D103" s="96">
        <f t="shared" si="94"/>
        <v>44663</v>
      </c>
      <c r="E103" s="94">
        <f ca="1">IF(D103&lt;$B$1,VLOOKUP(D103,[1]DI!$A$4:$B$15000,2,FALSE),0)</f>
        <v>0.11649999999999999</v>
      </c>
      <c r="F103" s="14">
        <f t="shared" ca="1" si="91"/>
        <v>1.0004373900000001</v>
      </c>
      <c r="G103" s="14">
        <f ca="1">(TRUNC(PRODUCT($F$12:$F102),16))</f>
        <v>1.03507703313519</v>
      </c>
      <c r="H103" s="14">
        <f t="shared" ca="1" si="92"/>
        <v>1.0274107967030099</v>
      </c>
      <c r="I103" s="14">
        <f t="shared" ca="1" si="93"/>
        <v>1.0074617100000001</v>
      </c>
      <c r="J103" s="13">
        <f t="shared" si="81"/>
        <v>5.5E-2</v>
      </c>
      <c r="K103" s="33">
        <f t="shared" si="82"/>
        <v>44641</v>
      </c>
      <c r="L103" s="2">
        <f t="shared" si="83"/>
        <v>17</v>
      </c>
      <c r="M103" s="17">
        <f t="shared" si="84"/>
        <v>17</v>
      </c>
      <c r="N103" s="12">
        <f t="shared" si="85"/>
        <v>1.0036184079999999</v>
      </c>
      <c r="O103" s="12">
        <f t="shared" ca="1" si="86"/>
        <v>1.011107118</v>
      </c>
      <c r="P103" s="17">
        <f t="shared" si="95"/>
        <v>0</v>
      </c>
      <c r="Q103" s="14">
        <f t="shared" ca="1" si="77"/>
        <v>111071.18</v>
      </c>
      <c r="R103" s="21">
        <f t="shared" si="78"/>
        <v>0</v>
      </c>
      <c r="S103" s="14">
        <f t="shared" si="87"/>
        <v>0</v>
      </c>
      <c r="T103" s="4" t="str">
        <f t="shared" si="88"/>
        <v>J=</v>
      </c>
      <c r="U103" s="33">
        <f t="shared" si="89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79"/>
        <v>44665</v>
      </c>
      <c r="B104" s="124">
        <f t="shared" ca="1" si="90"/>
        <v>10117643.02</v>
      </c>
      <c r="C104" s="7">
        <f t="shared" si="80"/>
        <v>10000000</v>
      </c>
      <c r="D104" s="96">
        <f t="shared" si="94"/>
        <v>44664</v>
      </c>
      <c r="E104" s="94">
        <f ca="1">IF(D104&lt;$B$1,VLOOKUP(D104,[1]DI!$A$4:$B$15000,2,FALSE),0)</f>
        <v>0.11649999999999999</v>
      </c>
      <c r="F104" s="14">
        <f t="shared" ca="1" si="91"/>
        <v>1.0004373900000001</v>
      </c>
      <c r="G104" s="14">
        <f ca="1">(TRUNC(PRODUCT($F$12:$F103),16))</f>
        <v>1.0355297654787099</v>
      </c>
      <c r="H104" s="14">
        <f t="shared" ca="1" si="92"/>
        <v>1.0274107967030099</v>
      </c>
      <c r="I104" s="14">
        <f t="shared" ca="1" si="93"/>
        <v>1.0079023600000001</v>
      </c>
      <c r="J104" s="13">
        <f t="shared" si="81"/>
        <v>5.5E-2</v>
      </c>
      <c r="K104" s="33">
        <f t="shared" si="82"/>
        <v>44641</v>
      </c>
      <c r="L104" s="2">
        <f t="shared" si="83"/>
        <v>18</v>
      </c>
      <c r="M104" s="17">
        <f t="shared" si="84"/>
        <v>18</v>
      </c>
      <c r="N104" s="12">
        <f t="shared" si="85"/>
        <v>1.0038316629999999</v>
      </c>
      <c r="O104" s="12">
        <f t="shared" ca="1" si="86"/>
        <v>1.011764302</v>
      </c>
      <c r="P104" s="17">
        <f t="shared" si="95"/>
        <v>0</v>
      </c>
      <c r="Q104" s="14">
        <f t="shared" ca="1" si="77"/>
        <v>117643.02</v>
      </c>
      <c r="R104" s="21">
        <f t="shared" si="78"/>
        <v>0</v>
      </c>
      <c r="S104" s="14">
        <f t="shared" si="87"/>
        <v>0</v>
      </c>
      <c r="T104" s="4" t="str">
        <f t="shared" si="88"/>
        <v>J=</v>
      </c>
      <c r="U104" s="33">
        <f t="shared" si="89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79"/>
        <v>44669</v>
      </c>
      <c r="B105" s="124">
        <f t="shared" ca="1" si="90"/>
        <v>10124219.210000001</v>
      </c>
      <c r="C105" s="7">
        <f t="shared" si="80"/>
        <v>10000000</v>
      </c>
      <c r="D105" s="96">
        <f t="shared" si="94"/>
        <v>44665</v>
      </c>
      <c r="E105" s="94">
        <f ca="1">IF(D105&lt;$B$1,VLOOKUP(D105,[1]DI!$A$4:$B$15000,2,FALSE),0)</f>
        <v>0.11649999999999999</v>
      </c>
      <c r="F105" s="14">
        <f t="shared" ca="1" si="91"/>
        <v>1.0004373900000001</v>
      </c>
      <c r="G105" s="14">
        <f ca="1">(TRUNC(PRODUCT($F$12:$F104),16))</f>
        <v>1.03598269584283</v>
      </c>
      <c r="H105" s="14">
        <f t="shared" ca="1" si="92"/>
        <v>1.0274107967030099</v>
      </c>
      <c r="I105" s="14">
        <f t="shared" ca="1" si="93"/>
        <v>1.00834321</v>
      </c>
      <c r="J105" s="13">
        <f t="shared" si="81"/>
        <v>5.5E-2</v>
      </c>
      <c r="K105" s="33">
        <f t="shared" si="82"/>
        <v>44641</v>
      </c>
      <c r="L105" s="2">
        <f t="shared" si="83"/>
        <v>19</v>
      </c>
      <c r="M105" s="17">
        <f t="shared" si="84"/>
        <v>19</v>
      </c>
      <c r="N105" s="12">
        <f t="shared" si="85"/>
        <v>1.0040449629999999</v>
      </c>
      <c r="O105" s="12">
        <f t="shared" ca="1" si="86"/>
        <v>1.0124219210000001</v>
      </c>
      <c r="P105" s="17">
        <f t="shared" si="95"/>
        <v>0</v>
      </c>
      <c r="Q105" s="14">
        <f t="shared" ca="1" si="77"/>
        <v>124219.21</v>
      </c>
      <c r="R105" s="21">
        <f t="shared" si="78"/>
        <v>0</v>
      </c>
      <c r="S105" s="14">
        <f t="shared" si="87"/>
        <v>0</v>
      </c>
      <c r="T105" s="4" t="str">
        <f t="shared" si="88"/>
        <v>J=</v>
      </c>
      <c r="U105" s="33">
        <f t="shared" si="89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79"/>
        <v>44670</v>
      </c>
      <c r="B106" s="124">
        <f t="shared" ca="1" si="90"/>
        <v>10130799.53999999</v>
      </c>
      <c r="C106" s="7">
        <f t="shared" si="80"/>
        <v>10000000</v>
      </c>
      <c r="D106" s="96">
        <f t="shared" si="94"/>
        <v>44669</v>
      </c>
      <c r="E106" s="94">
        <f ca="1">IF(D106&lt;$B$1,VLOOKUP(D106,[1]DI!$A$4:$B$15000,2,FALSE),0)</f>
        <v>0.11649999999999999</v>
      </c>
      <c r="F106" s="14">
        <f t="shared" ca="1" si="91"/>
        <v>1.0004373900000001</v>
      </c>
      <c r="G106" s="14">
        <f ca="1">(TRUNC(PRODUCT($F$12:$F105),16))</f>
        <v>1.03643582431417</v>
      </c>
      <c r="H106" s="14">
        <f t="shared" ca="1" si="92"/>
        <v>1.0274107967030099</v>
      </c>
      <c r="I106" s="14">
        <f t="shared" ca="1" si="93"/>
        <v>1.00878424</v>
      </c>
      <c r="J106" s="13">
        <f t="shared" si="81"/>
        <v>5.5E-2</v>
      </c>
      <c r="K106" s="33">
        <f t="shared" si="82"/>
        <v>44641</v>
      </c>
      <c r="L106" s="2">
        <f t="shared" si="83"/>
        <v>20</v>
      </c>
      <c r="M106" s="17">
        <f t="shared" si="84"/>
        <v>20</v>
      </c>
      <c r="N106" s="12">
        <f t="shared" si="85"/>
        <v>1.004258308</v>
      </c>
      <c r="O106" s="12">
        <f t="shared" ca="1" si="86"/>
        <v>1.0130799539999999</v>
      </c>
      <c r="P106" s="17">
        <f t="shared" si="95"/>
        <v>0</v>
      </c>
      <c r="Q106" s="14">
        <f t="shared" ca="1" si="77"/>
        <v>130799.53999999</v>
      </c>
      <c r="R106" s="21">
        <f t="shared" si="78"/>
        <v>0</v>
      </c>
      <c r="S106" s="14">
        <f t="shared" si="87"/>
        <v>0</v>
      </c>
      <c r="T106" s="4" t="str">
        <f t="shared" si="88"/>
        <v>J=</v>
      </c>
      <c r="U106" s="33">
        <f t="shared" si="89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79"/>
        <v>44671</v>
      </c>
      <c r="B107" s="124">
        <f t="shared" ca="1" si="90"/>
        <v>10137384.33</v>
      </c>
      <c r="C107" s="7">
        <f t="shared" si="80"/>
        <v>10000000</v>
      </c>
      <c r="D107" s="96">
        <f t="shared" si="94"/>
        <v>44670</v>
      </c>
      <c r="E107" s="94">
        <f ca="1">IF(D107&lt;$B$1,VLOOKUP(D107,[1]DI!$A$4:$B$15000,2,FALSE),0)</f>
        <v>0.11649999999999999</v>
      </c>
      <c r="F107" s="14">
        <f t="shared" ca="1" si="91"/>
        <v>1.0004373900000001</v>
      </c>
      <c r="G107" s="14">
        <f ca="1">(TRUNC(PRODUCT($F$12:$F106),16))</f>
        <v>1.0368891509793701</v>
      </c>
      <c r="H107" s="14">
        <f t="shared" ca="1" si="92"/>
        <v>1.0274107967030099</v>
      </c>
      <c r="I107" s="14">
        <f t="shared" ca="1" si="93"/>
        <v>1.00922548</v>
      </c>
      <c r="J107" s="13">
        <f t="shared" si="81"/>
        <v>5.5E-2</v>
      </c>
      <c r="K107" s="33">
        <f t="shared" si="82"/>
        <v>44641</v>
      </c>
      <c r="L107" s="2">
        <f t="shared" si="83"/>
        <v>21</v>
      </c>
      <c r="M107" s="17">
        <f t="shared" si="84"/>
        <v>21</v>
      </c>
      <c r="N107" s="12">
        <f t="shared" si="85"/>
        <v>1.004471699</v>
      </c>
      <c r="O107" s="12">
        <f t="shared" ca="1" si="86"/>
        <v>1.0137384330000001</v>
      </c>
      <c r="P107" s="17">
        <f t="shared" si="95"/>
        <v>5</v>
      </c>
      <c r="Q107" s="14">
        <f t="shared" ca="1" si="77"/>
        <v>137384.32999999999</v>
      </c>
      <c r="R107" s="21">
        <f t="shared" si="78"/>
        <v>0</v>
      </c>
      <c r="S107" s="14">
        <f t="shared" si="87"/>
        <v>0</v>
      </c>
      <c r="T107" s="4" t="str">
        <f t="shared" si="88"/>
        <v>J=</v>
      </c>
      <c r="U107" s="33">
        <f t="shared" si="89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79"/>
        <v>44673</v>
      </c>
      <c r="B108" s="124">
        <f t="shared" ca="1" si="90"/>
        <v>10006499.68999999</v>
      </c>
      <c r="C108" s="7">
        <f t="shared" si="80"/>
        <v>10000000</v>
      </c>
      <c r="D108" s="96">
        <f t="shared" si="94"/>
        <v>44671</v>
      </c>
      <c r="E108" s="94">
        <f ca="1">IF(D108&lt;$B$1,VLOOKUP(D108,[1]DI!$A$4:$B$15000,2,FALSE),0)</f>
        <v>0.11649999999999999</v>
      </c>
      <c r="F108" s="14">
        <f t="shared" ca="1" si="91"/>
        <v>1.0004373900000001</v>
      </c>
      <c r="G108" s="14">
        <f ca="1">(TRUNC(PRODUCT($F$12:$F107),16))</f>
        <v>1.0373426759251101</v>
      </c>
      <c r="H108" s="14">
        <f t="shared" ca="1" si="92"/>
        <v>1.0368891509793701</v>
      </c>
      <c r="I108" s="14">
        <f t="shared" ca="1" si="93"/>
        <v>1.0004373900000001</v>
      </c>
      <c r="J108" s="13">
        <f t="shared" si="81"/>
        <v>5.5E-2</v>
      </c>
      <c r="K108" s="33">
        <f t="shared" si="82"/>
        <v>44671</v>
      </c>
      <c r="L108" s="2">
        <f t="shared" si="83"/>
        <v>1</v>
      </c>
      <c r="M108" s="17">
        <f t="shared" si="84"/>
        <v>1</v>
      </c>
      <c r="N108" s="12">
        <f t="shared" si="85"/>
        <v>1.0002124859999999</v>
      </c>
      <c r="O108" s="12">
        <f t="shared" ca="1" si="86"/>
        <v>1.0006499689999999</v>
      </c>
      <c r="P108" s="17">
        <f t="shared" si="95"/>
        <v>0</v>
      </c>
      <c r="Q108" s="14">
        <f t="shared" ca="1" si="77"/>
        <v>6499.6899999899997</v>
      </c>
      <c r="R108" s="21">
        <f t="shared" si="78"/>
        <v>0</v>
      </c>
      <c r="S108" s="14">
        <f t="shared" si="87"/>
        <v>0</v>
      </c>
      <c r="T108" s="4" t="str">
        <f t="shared" si="88"/>
        <v>J=</v>
      </c>
      <c r="U108" s="33">
        <f t="shared" si="89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79"/>
        <v>44676</v>
      </c>
      <c r="B109" s="124">
        <f t="shared" ca="1" si="90"/>
        <v>10013003.59</v>
      </c>
      <c r="C109" s="7">
        <f t="shared" si="80"/>
        <v>10000000</v>
      </c>
      <c r="D109" s="96">
        <f t="shared" si="94"/>
        <v>44673</v>
      </c>
      <c r="E109" s="94">
        <f ca="1">IF(D109&lt;$B$1,VLOOKUP(D109,[1]DI!$A$4:$B$15000,2,FALSE),0)</f>
        <v>0.11649999999999999</v>
      </c>
      <c r="F109" s="14">
        <f t="shared" ca="1" si="91"/>
        <v>1.0004373900000001</v>
      </c>
      <c r="G109" s="14">
        <f ca="1">(TRUNC(PRODUCT($F$12:$F108),16))</f>
        <v>1.03779639923814</v>
      </c>
      <c r="H109" s="14">
        <f t="shared" ca="1" si="92"/>
        <v>1.0368891509793701</v>
      </c>
      <c r="I109" s="14">
        <f t="shared" ca="1" si="93"/>
        <v>1.0008749699999999</v>
      </c>
      <c r="J109" s="13">
        <f t="shared" si="81"/>
        <v>5.5E-2</v>
      </c>
      <c r="K109" s="33">
        <f t="shared" si="82"/>
        <v>44671</v>
      </c>
      <c r="L109" s="2">
        <f t="shared" si="83"/>
        <v>2</v>
      </c>
      <c r="M109" s="17">
        <f t="shared" si="84"/>
        <v>2</v>
      </c>
      <c r="N109" s="12">
        <f t="shared" si="85"/>
        <v>1.000425017</v>
      </c>
      <c r="O109" s="12">
        <f t="shared" ca="1" si="86"/>
        <v>1.001300359</v>
      </c>
      <c r="P109" s="17">
        <f t="shared" si="95"/>
        <v>0</v>
      </c>
      <c r="Q109" s="14">
        <f t="shared" ca="1" si="77"/>
        <v>13003.59</v>
      </c>
      <c r="R109" s="21">
        <f t="shared" si="78"/>
        <v>0</v>
      </c>
      <c r="S109" s="14">
        <f t="shared" si="87"/>
        <v>0</v>
      </c>
      <c r="T109" s="4" t="str">
        <f t="shared" si="88"/>
        <v>J=</v>
      </c>
      <c r="U109" s="33">
        <f t="shared" si="89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79"/>
        <v>44677</v>
      </c>
      <c r="B110" s="124">
        <f t="shared" ca="1" si="90"/>
        <v>10019511.69999999</v>
      </c>
      <c r="C110" s="7">
        <f t="shared" si="80"/>
        <v>10000000</v>
      </c>
      <c r="D110" s="96">
        <f t="shared" si="94"/>
        <v>44676</v>
      </c>
      <c r="E110" s="94">
        <f ca="1">IF(D110&lt;$B$1,VLOOKUP(D110,[1]DI!$A$4:$B$15000,2,FALSE),0)</f>
        <v>0.11649999999999999</v>
      </c>
      <c r="F110" s="14">
        <f t="shared" ca="1" si="91"/>
        <v>1.0004373900000001</v>
      </c>
      <c r="G110" s="14">
        <f ca="1">(TRUNC(PRODUCT($F$12:$F109),16))</f>
        <v>1.0382503210052001</v>
      </c>
      <c r="H110" s="14">
        <f t="shared" ca="1" si="92"/>
        <v>1.0368891509793701</v>
      </c>
      <c r="I110" s="14">
        <f t="shared" ca="1" si="93"/>
        <v>1.0013127399999999</v>
      </c>
      <c r="J110" s="13">
        <f t="shared" si="81"/>
        <v>5.5E-2</v>
      </c>
      <c r="K110" s="33">
        <f t="shared" si="82"/>
        <v>44671</v>
      </c>
      <c r="L110" s="2">
        <f t="shared" si="83"/>
        <v>3</v>
      </c>
      <c r="M110" s="17">
        <f t="shared" si="84"/>
        <v>3</v>
      </c>
      <c r="N110" s="12">
        <f t="shared" si="85"/>
        <v>1.000637593</v>
      </c>
      <c r="O110" s="12">
        <f t="shared" ca="1" si="86"/>
        <v>1.0019511699999999</v>
      </c>
      <c r="P110" s="17">
        <f t="shared" si="95"/>
        <v>0</v>
      </c>
      <c r="Q110" s="14">
        <f t="shared" ca="1" si="77"/>
        <v>19511.69999999</v>
      </c>
      <c r="R110" s="21">
        <f t="shared" si="78"/>
        <v>0</v>
      </c>
      <c r="S110" s="14">
        <f t="shared" si="87"/>
        <v>0</v>
      </c>
      <c r="T110" s="4" t="str">
        <f t="shared" si="88"/>
        <v>J=</v>
      </c>
      <c r="U110" s="33">
        <f t="shared" si="89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79"/>
        <v>44678</v>
      </c>
      <c r="B111" s="124">
        <f t="shared" ca="1" si="90"/>
        <v>10026024.12999999</v>
      </c>
      <c r="C111" s="7">
        <f t="shared" si="80"/>
        <v>10000000</v>
      </c>
      <c r="D111" s="96">
        <f t="shared" si="94"/>
        <v>44677</v>
      </c>
      <c r="E111" s="94">
        <f ca="1">IF(D111&lt;$B$1,VLOOKUP(D111,[1]DI!$A$4:$B$15000,2,FALSE),0)</f>
        <v>0.11649999999999999</v>
      </c>
      <c r="F111" s="14">
        <f t="shared" ca="1" si="91"/>
        <v>1.0004373900000001</v>
      </c>
      <c r="G111" s="14">
        <f ca="1">(TRUNC(PRODUCT($F$12:$F110),16))</f>
        <v>1.0387044413130999</v>
      </c>
      <c r="H111" s="14">
        <f t="shared" ca="1" si="92"/>
        <v>1.0368891509793701</v>
      </c>
      <c r="I111" s="14">
        <f t="shared" ca="1" si="93"/>
        <v>1.00175071</v>
      </c>
      <c r="J111" s="13">
        <f t="shared" si="81"/>
        <v>5.5E-2</v>
      </c>
      <c r="K111" s="33">
        <f t="shared" si="82"/>
        <v>44671</v>
      </c>
      <c r="L111" s="2">
        <f t="shared" si="83"/>
        <v>4</v>
      </c>
      <c r="M111" s="17">
        <f t="shared" si="84"/>
        <v>4</v>
      </c>
      <c r="N111" s="12">
        <f t="shared" si="85"/>
        <v>1.000850215</v>
      </c>
      <c r="O111" s="12">
        <f t="shared" ca="1" si="86"/>
        <v>1.002602413</v>
      </c>
      <c r="P111" s="17">
        <f t="shared" si="95"/>
        <v>0</v>
      </c>
      <c r="Q111" s="14">
        <f t="shared" ca="1" si="77"/>
        <v>26024.12999999</v>
      </c>
      <c r="R111" s="21">
        <f t="shared" si="78"/>
        <v>0</v>
      </c>
      <c r="S111" s="14">
        <f t="shared" si="87"/>
        <v>0</v>
      </c>
      <c r="T111" s="4" t="str">
        <f t="shared" si="88"/>
        <v>J=</v>
      </c>
      <c r="U111" s="33">
        <f t="shared" si="89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79"/>
        <v>44679</v>
      </c>
      <c r="B112" s="124">
        <f t="shared" ca="1" si="90"/>
        <v>10032540.67</v>
      </c>
      <c r="C112" s="7">
        <f t="shared" si="80"/>
        <v>10000000</v>
      </c>
      <c r="D112" s="96">
        <f t="shared" si="94"/>
        <v>44678</v>
      </c>
      <c r="E112" s="94">
        <f ca="1">IF(D112&lt;$B$1,VLOOKUP(D112,[1]DI!$A$4:$B$15000,2,FALSE),0)</f>
        <v>0.11649999999999999</v>
      </c>
      <c r="F112" s="14">
        <f t="shared" ca="1" si="91"/>
        <v>1.0004373900000001</v>
      </c>
      <c r="G112" s="14">
        <f ca="1">(TRUNC(PRODUCT($F$12:$F111),16))</f>
        <v>1.03915876024869</v>
      </c>
      <c r="H112" s="14">
        <f t="shared" ca="1" si="92"/>
        <v>1.0368891509793701</v>
      </c>
      <c r="I112" s="14">
        <f t="shared" ca="1" si="93"/>
        <v>1.00218886</v>
      </c>
      <c r="J112" s="13">
        <f t="shared" si="81"/>
        <v>5.5E-2</v>
      </c>
      <c r="K112" s="33">
        <f t="shared" si="82"/>
        <v>44671</v>
      </c>
      <c r="L112" s="2">
        <f t="shared" si="83"/>
        <v>5</v>
      </c>
      <c r="M112" s="17">
        <f t="shared" si="84"/>
        <v>5</v>
      </c>
      <c r="N112" s="12">
        <f t="shared" si="85"/>
        <v>1.001062881</v>
      </c>
      <c r="O112" s="12">
        <f t="shared" ca="1" si="86"/>
        <v>1.0032540670000001</v>
      </c>
      <c r="P112" s="17">
        <f t="shared" si="95"/>
        <v>0</v>
      </c>
      <c r="Q112" s="14">
        <f t="shared" ca="1" si="77"/>
        <v>32540.67</v>
      </c>
      <c r="R112" s="21">
        <f t="shared" si="78"/>
        <v>0</v>
      </c>
      <c r="S112" s="14">
        <f t="shared" si="87"/>
        <v>0</v>
      </c>
      <c r="T112" s="4" t="str">
        <f t="shared" si="88"/>
        <v>J=</v>
      </c>
      <c r="U112" s="33">
        <f t="shared" si="89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79"/>
        <v>44680</v>
      </c>
      <c r="B113" s="124">
        <f t="shared" ca="1" si="90"/>
        <v>10039061.539999999</v>
      </c>
      <c r="C113" s="7">
        <f t="shared" si="80"/>
        <v>10000000</v>
      </c>
      <c r="D113" s="96">
        <f t="shared" si="94"/>
        <v>44679</v>
      </c>
      <c r="E113" s="94">
        <f ca="1">IF(D113&lt;$B$1,VLOOKUP(D113,[1]DI!$A$4:$B$15000,2,FALSE),0)</f>
        <v>0.11649999999999999</v>
      </c>
      <c r="F113" s="14">
        <f t="shared" ca="1" si="91"/>
        <v>1.0004373900000001</v>
      </c>
      <c r="G113" s="14">
        <f ca="1">(TRUNC(PRODUCT($F$12:$F112),16))</f>
        <v>1.0396132778988301</v>
      </c>
      <c r="H113" s="14">
        <f t="shared" ca="1" si="92"/>
        <v>1.0368891509793701</v>
      </c>
      <c r="I113" s="14">
        <f t="shared" ca="1" si="93"/>
        <v>1.00262721</v>
      </c>
      <c r="J113" s="13">
        <f t="shared" si="81"/>
        <v>5.5E-2</v>
      </c>
      <c r="K113" s="33">
        <f t="shared" si="82"/>
        <v>44671</v>
      </c>
      <c r="L113" s="2">
        <f t="shared" si="83"/>
        <v>6</v>
      </c>
      <c r="M113" s="17">
        <f t="shared" si="84"/>
        <v>6</v>
      </c>
      <c r="N113" s="12">
        <f t="shared" si="85"/>
        <v>1.0012755929999999</v>
      </c>
      <c r="O113" s="12">
        <f t="shared" ca="1" si="86"/>
        <v>1.0039061540000001</v>
      </c>
      <c r="P113" s="17">
        <f t="shared" si="95"/>
        <v>0</v>
      </c>
      <c r="Q113" s="14">
        <f t="shared" ca="1" si="77"/>
        <v>39061.54</v>
      </c>
      <c r="R113" s="21">
        <f t="shared" si="78"/>
        <v>0</v>
      </c>
      <c r="S113" s="14">
        <f t="shared" si="87"/>
        <v>0</v>
      </c>
      <c r="T113" s="4" t="str">
        <f t="shared" si="88"/>
        <v>J=</v>
      </c>
      <c r="U113" s="33">
        <f t="shared" si="89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79"/>
        <v>44683</v>
      </c>
      <c r="B114" s="124">
        <f t="shared" ca="1" si="90"/>
        <v>10045586.630000001</v>
      </c>
      <c r="C114" s="7">
        <f t="shared" si="80"/>
        <v>10000000</v>
      </c>
      <c r="D114" s="96">
        <f t="shared" si="94"/>
        <v>44680</v>
      </c>
      <c r="E114" s="94">
        <f ca="1">IF(D114&lt;$B$1,VLOOKUP(D114,[1]DI!$A$4:$B$15000,2,FALSE),0)</f>
        <v>0.11649999999999999</v>
      </c>
      <c r="F114" s="14">
        <f t="shared" ca="1" si="91"/>
        <v>1.0004373900000001</v>
      </c>
      <c r="G114" s="14">
        <f ca="1">(TRUNC(PRODUCT($F$12:$F113),16))</f>
        <v>1.04006799435046</v>
      </c>
      <c r="H114" s="14">
        <f t="shared" ca="1" si="92"/>
        <v>1.0368891509793701</v>
      </c>
      <c r="I114" s="14">
        <f t="shared" ca="1" si="93"/>
        <v>1.00306575</v>
      </c>
      <c r="J114" s="13">
        <f t="shared" si="81"/>
        <v>5.5E-2</v>
      </c>
      <c r="K114" s="33">
        <f t="shared" si="82"/>
        <v>44671</v>
      </c>
      <c r="L114" s="2">
        <f t="shared" si="83"/>
        <v>7</v>
      </c>
      <c r="M114" s="17">
        <f t="shared" si="84"/>
        <v>7</v>
      </c>
      <c r="N114" s="12">
        <f t="shared" si="85"/>
        <v>1.00148835</v>
      </c>
      <c r="O114" s="12">
        <f t="shared" ca="1" si="86"/>
        <v>1.0045586630000001</v>
      </c>
      <c r="P114" s="17">
        <f t="shared" si="95"/>
        <v>0</v>
      </c>
      <c r="Q114" s="14">
        <f t="shared" ca="1" si="77"/>
        <v>45586.63</v>
      </c>
      <c r="R114" s="21">
        <f t="shared" si="78"/>
        <v>0</v>
      </c>
      <c r="S114" s="14">
        <f t="shared" si="87"/>
        <v>0</v>
      </c>
      <c r="T114" s="4" t="str">
        <f t="shared" si="88"/>
        <v>J=</v>
      </c>
      <c r="U114" s="33">
        <f t="shared" si="89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79"/>
        <v>44684</v>
      </c>
      <c r="B115" s="124">
        <f t="shared" ca="1" si="90"/>
        <v>10052115.93999999</v>
      </c>
      <c r="C115" s="7">
        <f t="shared" si="80"/>
        <v>10000000</v>
      </c>
      <c r="D115" s="96">
        <f t="shared" si="94"/>
        <v>44683</v>
      </c>
      <c r="E115" s="94">
        <f ca="1">IF(D115&lt;$B$1,VLOOKUP(D115,[1]DI!$A$4:$B$15000,2,FALSE),0)</f>
        <v>0.11649999999999999</v>
      </c>
      <c r="F115" s="14">
        <f t="shared" ca="1" si="91"/>
        <v>1.0004373900000001</v>
      </c>
      <c r="G115" s="14">
        <f ca="1">(TRUNC(PRODUCT($F$12:$F114),16))</f>
        <v>1.0405229096905</v>
      </c>
      <c r="H115" s="14">
        <f t="shared" ca="1" si="92"/>
        <v>1.0368891509793701</v>
      </c>
      <c r="I115" s="14">
        <f t="shared" ca="1" si="93"/>
        <v>1.0035044799999999</v>
      </c>
      <c r="J115" s="13">
        <f t="shared" si="81"/>
        <v>5.5E-2</v>
      </c>
      <c r="K115" s="33">
        <f t="shared" si="82"/>
        <v>44671</v>
      </c>
      <c r="L115" s="2">
        <f t="shared" si="83"/>
        <v>8</v>
      </c>
      <c r="M115" s="17">
        <f t="shared" si="84"/>
        <v>8</v>
      </c>
      <c r="N115" s="12">
        <f t="shared" si="85"/>
        <v>1.0017011520000001</v>
      </c>
      <c r="O115" s="12">
        <f t="shared" ca="1" si="86"/>
        <v>1.0052115939999999</v>
      </c>
      <c r="P115" s="17">
        <f t="shared" si="95"/>
        <v>0</v>
      </c>
      <c r="Q115" s="14">
        <f t="shared" ca="1" si="77"/>
        <v>52115.939999989998</v>
      </c>
      <c r="R115" s="21">
        <f t="shared" si="78"/>
        <v>0</v>
      </c>
      <c r="S115" s="14">
        <f t="shared" si="87"/>
        <v>0</v>
      </c>
      <c r="T115" s="4" t="str">
        <f t="shared" si="88"/>
        <v>J=</v>
      </c>
      <c r="U115" s="33">
        <f t="shared" si="89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79"/>
        <v>44685</v>
      </c>
      <c r="B116" s="124">
        <f t="shared" ca="1" si="90"/>
        <v>10058649.479999989</v>
      </c>
      <c r="C116" s="7">
        <f t="shared" si="80"/>
        <v>10000000</v>
      </c>
      <c r="D116" s="96">
        <f t="shared" si="94"/>
        <v>44684</v>
      </c>
      <c r="E116" s="94">
        <f ca="1">IF(D116&lt;$B$1,VLOOKUP(D116,[1]DI!$A$4:$B$15000,2,FALSE),0)</f>
        <v>0.11649999999999999</v>
      </c>
      <c r="F116" s="14">
        <f t="shared" ca="1" si="91"/>
        <v>1.0004373900000001</v>
      </c>
      <c r="G116" s="14">
        <f ca="1">(TRUNC(PRODUCT($F$12:$F115),16))</f>
        <v>1.0409780240059701</v>
      </c>
      <c r="H116" s="14">
        <f t="shared" ca="1" si="92"/>
        <v>1.0368891509793701</v>
      </c>
      <c r="I116" s="14">
        <f t="shared" ca="1" si="93"/>
        <v>1.0039434</v>
      </c>
      <c r="J116" s="13">
        <f t="shared" si="81"/>
        <v>5.5E-2</v>
      </c>
      <c r="K116" s="33">
        <f t="shared" si="82"/>
        <v>44671</v>
      </c>
      <c r="L116" s="2">
        <f t="shared" si="83"/>
        <v>9</v>
      </c>
      <c r="M116" s="17">
        <f t="shared" si="84"/>
        <v>9</v>
      </c>
      <c r="N116" s="12">
        <f t="shared" si="85"/>
        <v>1.001914</v>
      </c>
      <c r="O116" s="12">
        <f t="shared" ca="1" si="86"/>
        <v>1.0058649479999999</v>
      </c>
      <c r="P116" s="17">
        <f t="shared" si="95"/>
        <v>0</v>
      </c>
      <c r="Q116" s="14">
        <f t="shared" ca="1" si="77"/>
        <v>58649.479999989999</v>
      </c>
      <c r="R116" s="21">
        <f t="shared" si="78"/>
        <v>0</v>
      </c>
      <c r="S116" s="14">
        <f t="shared" si="87"/>
        <v>0</v>
      </c>
      <c r="T116" s="4" t="str">
        <f t="shared" si="88"/>
        <v>J=</v>
      </c>
      <c r="U116" s="33">
        <f t="shared" si="89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79"/>
        <v>44686</v>
      </c>
      <c r="B117" s="124">
        <f t="shared" ca="1" si="90"/>
        <v>10065187.33</v>
      </c>
      <c r="C117" s="7">
        <f t="shared" si="80"/>
        <v>10000000</v>
      </c>
      <c r="D117" s="96">
        <f t="shared" si="94"/>
        <v>44685</v>
      </c>
      <c r="E117" s="94">
        <f ca="1">IF(D117&lt;$B$1,VLOOKUP(D117,[1]DI!$A$4:$B$15000,2,FALSE),0)</f>
        <v>0.11649999999999999</v>
      </c>
      <c r="F117" s="14">
        <f t="shared" ca="1" si="91"/>
        <v>1.0004373900000001</v>
      </c>
      <c r="G117" s="14">
        <f ca="1">(TRUNC(PRODUCT($F$12:$F116),16))</f>
        <v>1.04143333738389</v>
      </c>
      <c r="H117" s="14">
        <f t="shared" ca="1" si="92"/>
        <v>1.0368891509793701</v>
      </c>
      <c r="I117" s="14">
        <f t="shared" ca="1" si="93"/>
        <v>1.0043825200000001</v>
      </c>
      <c r="J117" s="13">
        <f t="shared" si="81"/>
        <v>5.5E-2</v>
      </c>
      <c r="K117" s="33">
        <f t="shared" si="82"/>
        <v>44671</v>
      </c>
      <c r="L117" s="2">
        <f t="shared" si="83"/>
        <v>10</v>
      </c>
      <c r="M117" s="17">
        <f t="shared" si="84"/>
        <v>10</v>
      </c>
      <c r="N117" s="12">
        <f t="shared" si="85"/>
        <v>1.0021268919999999</v>
      </c>
      <c r="O117" s="12">
        <f t="shared" ca="1" si="86"/>
        <v>1.0065187330000001</v>
      </c>
      <c r="P117" s="17">
        <f t="shared" si="95"/>
        <v>0</v>
      </c>
      <c r="Q117" s="14">
        <f t="shared" ca="1" si="77"/>
        <v>65187.33</v>
      </c>
      <c r="R117" s="21">
        <f t="shared" si="78"/>
        <v>0</v>
      </c>
      <c r="S117" s="14">
        <f t="shared" si="87"/>
        <v>0</v>
      </c>
      <c r="T117" s="4" t="str">
        <f t="shared" si="88"/>
        <v>J=</v>
      </c>
      <c r="U117" s="33">
        <f t="shared" si="89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79"/>
        <v>44687</v>
      </c>
      <c r="B118" s="124">
        <f t="shared" ca="1" si="90"/>
        <v>10071729.419999991</v>
      </c>
      <c r="C118" s="7">
        <f t="shared" si="80"/>
        <v>10000000</v>
      </c>
      <c r="D118" s="96">
        <f t="shared" si="94"/>
        <v>44686</v>
      </c>
      <c r="E118" s="94">
        <f ca="1">IF(D118&lt;$B$1,VLOOKUP(D118,[1]DI!$A$4:$B$15000,2,FALSE),0)</f>
        <v>0.1265</v>
      </c>
      <c r="F118" s="14">
        <f t="shared" ca="1" si="91"/>
        <v>1.0004727899999999</v>
      </c>
      <c r="G118" s="14">
        <f ca="1">(TRUNC(PRODUCT($F$12:$F117),16))</f>
        <v>1.0418888499113299</v>
      </c>
      <c r="H118" s="14">
        <f t="shared" ca="1" si="92"/>
        <v>1.0368891509793701</v>
      </c>
      <c r="I118" s="14">
        <f t="shared" ca="1" si="93"/>
        <v>1.00482183</v>
      </c>
      <c r="J118" s="13">
        <f t="shared" si="81"/>
        <v>5.5E-2</v>
      </c>
      <c r="K118" s="33">
        <f t="shared" si="82"/>
        <v>44671</v>
      </c>
      <c r="L118" s="2">
        <f t="shared" si="83"/>
        <v>11</v>
      </c>
      <c r="M118" s="17">
        <f t="shared" si="84"/>
        <v>11</v>
      </c>
      <c r="N118" s="12">
        <f t="shared" si="85"/>
        <v>1.0023398299999999</v>
      </c>
      <c r="O118" s="12">
        <f t="shared" ca="1" si="86"/>
        <v>1.007172942</v>
      </c>
      <c r="P118" s="17">
        <f t="shared" si="95"/>
        <v>0</v>
      </c>
      <c r="Q118" s="14">
        <f t="shared" ca="1" si="77"/>
        <v>71729.419999990001</v>
      </c>
      <c r="R118" s="21">
        <f t="shared" si="78"/>
        <v>0</v>
      </c>
      <c r="S118" s="14">
        <f t="shared" si="87"/>
        <v>0</v>
      </c>
      <c r="T118" s="4" t="str">
        <f t="shared" si="88"/>
        <v>J=</v>
      </c>
      <c r="U118" s="33">
        <f t="shared" si="89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79"/>
        <v>44690</v>
      </c>
      <c r="B119" s="124">
        <f t="shared" ca="1" si="90"/>
        <v>10078632.35</v>
      </c>
      <c r="C119" s="7">
        <f t="shared" si="80"/>
        <v>10000000</v>
      </c>
      <c r="D119" s="96">
        <f t="shared" si="94"/>
        <v>44687</v>
      </c>
      <c r="E119" s="94">
        <f ca="1">IF(D119&lt;$B$1,VLOOKUP(D119,[1]DI!$A$4:$B$15000,2,FALSE),0)</f>
        <v>0.1265</v>
      </c>
      <c r="F119" s="14">
        <f t="shared" ca="1" si="91"/>
        <v>1.0004727899999999</v>
      </c>
      <c r="G119" s="14">
        <f ca="1">(TRUNC(PRODUCT($F$12:$F118),16))</f>
        <v>1.04238144454068</v>
      </c>
      <c r="H119" s="14">
        <f t="shared" ca="1" si="92"/>
        <v>1.0368891509793701</v>
      </c>
      <c r="I119" s="14">
        <f t="shared" ca="1" si="93"/>
        <v>1.0052969</v>
      </c>
      <c r="J119" s="13">
        <f t="shared" si="81"/>
        <v>5.5E-2</v>
      </c>
      <c r="K119" s="33">
        <f t="shared" si="82"/>
        <v>44671</v>
      </c>
      <c r="L119" s="2">
        <f t="shared" si="83"/>
        <v>12</v>
      </c>
      <c r="M119" s="17">
        <f t="shared" si="84"/>
        <v>12</v>
      </c>
      <c r="N119" s="12">
        <f t="shared" si="85"/>
        <v>1.0025528130000001</v>
      </c>
      <c r="O119" s="12">
        <f t="shared" ca="1" si="86"/>
        <v>1.0078632350000001</v>
      </c>
      <c r="P119" s="17">
        <f t="shared" si="95"/>
        <v>0</v>
      </c>
      <c r="Q119" s="14">
        <f t="shared" ca="1" si="77"/>
        <v>78632.350000000006</v>
      </c>
      <c r="R119" s="21">
        <f t="shared" si="78"/>
        <v>0</v>
      </c>
      <c r="S119" s="14">
        <f t="shared" si="87"/>
        <v>0</v>
      </c>
      <c r="T119" s="4" t="str">
        <f t="shared" si="88"/>
        <v>J=</v>
      </c>
      <c r="U119" s="33">
        <f t="shared" si="89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79"/>
        <v>44691</v>
      </c>
      <c r="B120" s="124">
        <f t="shared" ca="1" si="90"/>
        <v>10085539.969999989</v>
      </c>
      <c r="C120" s="7">
        <f t="shared" si="80"/>
        <v>10000000</v>
      </c>
      <c r="D120" s="96">
        <f t="shared" si="94"/>
        <v>44690</v>
      </c>
      <c r="E120" s="94">
        <f ca="1">IF(D120&lt;$B$1,VLOOKUP(D120,[1]DI!$A$4:$B$15000,2,FALSE),0)</f>
        <v>0.1265</v>
      </c>
      <c r="F120" s="14">
        <f t="shared" ca="1" si="91"/>
        <v>1.0004727899999999</v>
      </c>
      <c r="G120" s="14">
        <f ca="1">(TRUNC(PRODUCT($F$12:$F119),16))</f>
        <v>1.04287427206385</v>
      </c>
      <c r="H120" s="14">
        <f t="shared" ca="1" si="92"/>
        <v>1.0368891509793701</v>
      </c>
      <c r="I120" s="14">
        <f t="shared" ca="1" si="93"/>
        <v>1.0057721900000001</v>
      </c>
      <c r="J120" s="13">
        <f t="shared" si="81"/>
        <v>5.5E-2</v>
      </c>
      <c r="K120" s="33">
        <f t="shared" si="82"/>
        <v>44671</v>
      </c>
      <c r="L120" s="2">
        <f t="shared" si="83"/>
        <v>13</v>
      </c>
      <c r="M120" s="17">
        <f t="shared" si="84"/>
        <v>13</v>
      </c>
      <c r="N120" s="12">
        <f t="shared" si="85"/>
        <v>1.0027658420000001</v>
      </c>
      <c r="O120" s="12">
        <f t="shared" ca="1" si="86"/>
        <v>1.0085539969999999</v>
      </c>
      <c r="P120" s="17">
        <f t="shared" si="95"/>
        <v>0</v>
      </c>
      <c r="Q120" s="14">
        <f t="shared" ca="1" si="77"/>
        <v>85539.969999990004</v>
      </c>
      <c r="R120" s="21">
        <f t="shared" si="78"/>
        <v>0</v>
      </c>
      <c r="S120" s="14">
        <f t="shared" si="87"/>
        <v>0</v>
      </c>
      <c r="T120" s="4" t="str">
        <f t="shared" si="88"/>
        <v>J=</v>
      </c>
      <c r="U120" s="33">
        <f t="shared" si="89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79"/>
        <v>44692</v>
      </c>
      <c r="B121" s="124">
        <f t="shared" ca="1" si="90"/>
        <v>10092452.35999999</v>
      </c>
      <c r="C121" s="7">
        <f t="shared" si="80"/>
        <v>10000000</v>
      </c>
      <c r="D121" s="96">
        <f t="shared" si="94"/>
        <v>44691</v>
      </c>
      <c r="E121" s="94">
        <f ca="1">IF(D121&lt;$B$1,VLOOKUP(D121,[1]DI!$A$4:$B$15000,2,FALSE),0)</f>
        <v>0.1265</v>
      </c>
      <c r="F121" s="14">
        <f t="shared" ca="1" si="91"/>
        <v>1.0004727899999999</v>
      </c>
      <c r="G121" s="14">
        <f ca="1">(TRUNC(PRODUCT($F$12:$F120),16))</f>
        <v>1.0433673325909401</v>
      </c>
      <c r="H121" s="14">
        <f t="shared" ca="1" si="92"/>
        <v>1.0368891509793701</v>
      </c>
      <c r="I121" s="14">
        <f t="shared" ca="1" si="93"/>
        <v>1.00624771</v>
      </c>
      <c r="J121" s="13">
        <f t="shared" si="81"/>
        <v>5.5E-2</v>
      </c>
      <c r="K121" s="33">
        <f t="shared" si="82"/>
        <v>44671</v>
      </c>
      <c r="L121" s="2">
        <f t="shared" si="83"/>
        <v>14</v>
      </c>
      <c r="M121" s="17">
        <f t="shared" si="84"/>
        <v>14</v>
      </c>
      <c r="N121" s="12">
        <f t="shared" si="85"/>
        <v>1.0029789149999999</v>
      </c>
      <c r="O121" s="12">
        <f t="shared" ca="1" si="86"/>
        <v>1.0092452359999999</v>
      </c>
      <c r="P121" s="17">
        <f t="shared" si="95"/>
        <v>0</v>
      </c>
      <c r="Q121" s="14">
        <f t="shared" ca="1" si="77"/>
        <v>92452.359999990003</v>
      </c>
      <c r="R121" s="21">
        <f t="shared" si="78"/>
        <v>0</v>
      </c>
      <c r="S121" s="14">
        <f t="shared" si="87"/>
        <v>0</v>
      </c>
      <c r="T121" s="4" t="str">
        <f t="shared" si="88"/>
        <v>J=</v>
      </c>
      <c r="U121" s="33">
        <f t="shared" si="89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79"/>
        <v>44693</v>
      </c>
      <c r="B122" s="124">
        <f t="shared" ca="1" si="90"/>
        <v>10099369.44999999</v>
      </c>
      <c r="C122" s="7">
        <f t="shared" si="80"/>
        <v>10000000</v>
      </c>
      <c r="D122" s="96">
        <f t="shared" si="94"/>
        <v>44692</v>
      </c>
      <c r="E122" s="94">
        <f ca="1">IF(D122&lt;$B$1,VLOOKUP(D122,[1]DI!$A$4:$B$15000,2,FALSE),0)</f>
        <v>0.1265</v>
      </c>
      <c r="F122" s="14">
        <f t="shared" ca="1" si="91"/>
        <v>1.0004727899999999</v>
      </c>
      <c r="G122" s="14">
        <f ca="1">(TRUNC(PRODUCT($F$12:$F121),16))</f>
        <v>1.04386062623211</v>
      </c>
      <c r="H122" s="14">
        <f t="shared" ca="1" si="92"/>
        <v>1.0368891509793701</v>
      </c>
      <c r="I122" s="14">
        <f t="shared" ca="1" si="93"/>
        <v>1.00672345</v>
      </c>
      <c r="J122" s="13">
        <f t="shared" si="81"/>
        <v>5.5E-2</v>
      </c>
      <c r="K122" s="33">
        <f t="shared" si="82"/>
        <v>44671</v>
      </c>
      <c r="L122" s="2">
        <f t="shared" si="83"/>
        <v>15</v>
      </c>
      <c r="M122" s="17">
        <f t="shared" si="84"/>
        <v>15</v>
      </c>
      <c r="N122" s="12">
        <f t="shared" si="85"/>
        <v>1.003192034</v>
      </c>
      <c r="O122" s="12">
        <f t="shared" ca="1" si="86"/>
        <v>1.009936945</v>
      </c>
      <c r="P122" s="17">
        <f t="shared" si="95"/>
        <v>0</v>
      </c>
      <c r="Q122" s="14">
        <f t="shared" ca="1" si="77"/>
        <v>99369.44999999</v>
      </c>
      <c r="R122" s="21">
        <f t="shared" si="78"/>
        <v>0</v>
      </c>
      <c r="S122" s="14">
        <f t="shared" si="87"/>
        <v>0</v>
      </c>
      <c r="T122" s="4" t="str">
        <f t="shared" si="88"/>
        <v>J=</v>
      </c>
      <c r="U122" s="33">
        <f t="shared" si="89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79"/>
        <v>44694</v>
      </c>
      <c r="B123" s="124">
        <f t="shared" ca="1" si="90"/>
        <v>10106291.329999991</v>
      </c>
      <c r="C123" s="7">
        <f t="shared" si="80"/>
        <v>10000000</v>
      </c>
      <c r="D123" s="96">
        <f t="shared" si="94"/>
        <v>44693</v>
      </c>
      <c r="E123" s="94">
        <f ca="1">IF(D123&lt;$B$1,VLOOKUP(D123,[1]DI!$A$4:$B$15000,2,FALSE),0)</f>
        <v>0.1265</v>
      </c>
      <c r="F123" s="14">
        <f t="shared" ca="1" si="91"/>
        <v>1.0004727899999999</v>
      </c>
      <c r="G123" s="14">
        <f ca="1">(TRUNC(PRODUCT($F$12:$F122),16))</f>
        <v>1.0443541530975899</v>
      </c>
      <c r="H123" s="14">
        <f t="shared" ca="1" si="92"/>
        <v>1.0368891509793701</v>
      </c>
      <c r="I123" s="14">
        <f t="shared" ca="1" si="93"/>
        <v>1.0071994200000001</v>
      </c>
      <c r="J123" s="13">
        <f t="shared" si="81"/>
        <v>5.5E-2</v>
      </c>
      <c r="K123" s="33">
        <f t="shared" si="82"/>
        <v>44671</v>
      </c>
      <c r="L123" s="2">
        <f t="shared" si="83"/>
        <v>16</v>
      </c>
      <c r="M123" s="17">
        <f t="shared" si="84"/>
        <v>16</v>
      </c>
      <c r="N123" s="12">
        <f t="shared" si="85"/>
        <v>1.0034051980000001</v>
      </c>
      <c r="O123" s="12">
        <f t="shared" ca="1" si="86"/>
        <v>1.0106291329999999</v>
      </c>
      <c r="P123" s="17">
        <f t="shared" si="95"/>
        <v>0</v>
      </c>
      <c r="Q123" s="14">
        <f t="shared" ca="1" si="77"/>
        <v>106291.32999999</v>
      </c>
      <c r="R123" s="21">
        <f t="shared" si="78"/>
        <v>0</v>
      </c>
      <c r="S123" s="14">
        <f t="shared" si="87"/>
        <v>0</v>
      </c>
      <c r="T123" s="4" t="str">
        <f t="shared" si="88"/>
        <v>J=</v>
      </c>
      <c r="U123" s="33">
        <f t="shared" si="89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79"/>
        <v>44697</v>
      </c>
      <c r="B124" s="124">
        <f t="shared" ca="1" si="90"/>
        <v>10113218.02</v>
      </c>
      <c r="C124" s="7">
        <f t="shared" si="80"/>
        <v>10000000</v>
      </c>
      <c r="D124" s="96">
        <f t="shared" si="94"/>
        <v>44694</v>
      </c>
      <c r="E124" s="94">
        <f ca="1">IF(D124&lt;$B$1,VLOOKUP(D124,[1]DI!$A$4:$B$15000,2,FALSE),0)</f>
        <v>0.1265</v>
      </c>
      <c r="F124" s="14">
        <f t="shared" ca="1" si="91"/>
        <v>1.0004727899999999</v>
      </c>
      <c r="G124" s="14">
        <f ca="1">(TRUNC(PRODUCT($F$12:$F123),16))</f>
        <v>1.04484791329763</v>
      </c>
      <c r="H124" s="14">
        <f t="shared" ca="1" si="92"/>
        <v>1.0368891509793701</v>
      </c>
      <c r="I124" s="14">
        <f t="shared" ca="1" si="93"/>
        <v>1.0076756200000001</v>
      </c>
      <c r="J124" s="13">
        <f t="shared" si="81"/>
        <v>5.5E-2</v>
      </c>
      <c r="K124" s="33">
        <f t="shared" si="82"/>
        <v>44671</v>
      </c>
      <c r="L124" s="2">
        <f t="shared" si="83"/>
        <v>17</v>
      </c>
      <c r="M124" s="17">
        <f t="shared" si="84"/>
        <v>17</v>
      </c>
      <c r="N124" s="12">
        <f t="shared" si="85"/>
        <v>1.0036184079999999</v>
      </c>
      <c r="O124" s="12">
        <f t="shared" ca="1" si="86"/>
        <v>1.0113218020000001</v>
      </c>
      <c r="P124" s="17">
        <f t="shared" si="95"/>
        <v>0</v>
      </c>
      <c r="Q124" s="14">
        <f t="shared" ca="1" si="77"/>
        <v>113218.02</v>
      </c>
      <c r="R124" s="21">
        <f t="shared" si="78"/>
        <v>0</v>
      </c>
      <c r="S124" s="14">
        <f t="shared" si="87"/>
        <v>0</v>
      </c>
      <c r="T124" s="4" t="str">
        <f t="shared" si="88"/>
        <v>J=</v>
      </c>
      <c r="U124" s="33">
        <f t="shared" si="89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79"/>
        <v>44698</v>
      </c>
      <c r="B125" s="124">
        <f t="shared" ca="1" si="90"/>
        <v>10120149.289999999</v>
      </c>
      <c r="C125" s="7">
        <f t="shared" si="80"/>
        <v>10000000</v>
      </c>
      <c r="D125" s="96">
        <f t="shared" si="94"/>
        <v>44697</v>
      </c>
      <c r="E125" s="94">
        <f ca="1">IF(D125&lt;$B$1,VLOOKUP(D125,[1]DI!$A$4:$B$15000,2,FALSE),0)</f>
        <v>0.1265</v>
      </c>
      <c r="F125" s="14">
        <f t="shared" ca="1" si="91"/>
        <v>1.0004727899999999</v>
      </c>
      <c r="G125" s="14">
        <f ca="1">(TRUNC(PRODUCT($F$12:$F124),16))</f>
        <v>1.04534190694256</v>
      </c>
      <c r="H125" s="14">
        <f t="shared" ca="1" si="92"/>
        <v>1.0368891509793701</v>
      </c>
      <c r="I125" s="14">
        <f t="shared" ca="1" si="93"/>
        <v>1.00815203</v>
      </c>
      <c r="J125" s="13">
        <f t="shared" si="81"/>
        <v>5.5E-2</v>
      </c>
      <c r="K125" s="33">
        <f t="shared" si="82"/>
        <v>44671</v>
      </c>
      <c r="L125" s="2">
        <f t="shared" si="83"/>
        <v>18</v>
      </c>
      <c r="M125" s="17">
        <f t="shared" si="84"/>
        <v>18</v>
      </c>
      <c r="N125" s="12">
        <f t="shared" si="85"/>
        <v>1.0038316629999999</v>
      </c>
      <c r="O125" s="12">
        <f t="shared" ca="1" si="86"/>
        <v>1.012014929</v>
      </c>
      <c r="P125" s="17">
        <f t="shared" si="95"/>
        <v>0</v>
      </c>
      <c r="Q125" s="14">
        <f t="shared" ca="1" si="77"/>
        <v>120149.29</v>
      </c>
      <c r="R125" s="21">
        <f t="shared" si="78"/>
        <v>0</v>
      </c>
      <c r="S125" s="14">
        <f t="shared" si="87"/>
        <v>0</v>
      </c>
      <c r="T125" s="4" t="str">
        <f t="shared" si="88"/>
        <v>J=</v>
      </c>
      <c r="U125" s="33">
        <f t="shared" si="89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79"/>
        <v>44699</v>
      </c>
      <c r="B126" s="124">
        <f t="shared" ca="1" si="90"/>
        <v>10127085.460000001</v>
      </c>
      <c r="C126" s="7">
        <f t="shared" si="80"/>
        <v>10000000</v>
      </c>
      <c r="D126" s="96">
        <f t="shared" si="94"/>
        <v>44698</v>
      </c>
      <c r="E126" s="94">
        <f ca="1">IF(D126&lt;$B$1,VLOOKUP(D126,[1]DI!$A$4:$B$15000,2,FALSE),0)</f>
        <v>0.1265</v>
      </c>
      <c r="F126" s="14">
        <f t="shared" ca="1" si="91"/>
        <v>1.0004727899999999</v>
      </c>
      <c r="G126" s="14">
        <f ca="1">(TRUNC(PRODUCT($F$12:$F125),16))</f>
        <v>1.04583613414274</v>
      </c>
      <c r="H126" s="14">
        <f t="shared" ca="1" si="92"/>
        <v>1.0368891509793701</v>
      </c>
      <c r="I126" s="14">
        <f t="shared" ca="1" si="93"/>
        <v>1.0086286799999999</v>
      </c>
      <c r="J126" s="13">
        <f t="shared" si="81"/>
        <v>5.5E-2</v>
      </c>
      <c r="K126" s="33">
        <f t="shared" si="82"/>
        <v>44671</v>
      </c>
      <c r="L126" s="2">
        <f t="shared" si="83"/>
        <v>19</v>
      </c>
      <c r="M126" s="17">
        <f t="shared" si="84"/>
        <v>19</v>
      </c>
      <c r="N126" s="12">
        <f t="shared" si="85"/>
        <v>1.0040449629999999</v>
      </c>
      <c r="O126" s="12">
        <f t="shared" ca="1" si="86"/>
        <v>1.012708546</v>
      </c>
      <c r="P126" s="17">
        <f t="shared" si="95"/>
        <v>0</v>
      </c>
      <c r="Q126" s="14">
        <f t="shared" ca="1" si="77"/>
        <v>127085.46</v>
      </c>
      <c r="R126" s="21">
        <f t="shared" si="78"/>
        <v>0</v>
      </c>
      <c r="S126" s="14">
        <f t="shared" si="87"/>
        <v>0</v>
      </c>
      <c r="T126" s="4" t="str">
        <f t="shared" si="88"/>
        <v>J=</v>
      </c>
      <c r="U126" s="33">
        <f t="shared" si="89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79"/>
        <v>44700</v>
      </c>
      <c r="B127" s="124">
        <f t="shared" ca="1" si="90"/>
        <v>10134026.32</v>
      </c>
      <c r="C127" s="7">
        <f t="shared" si="80"/>
        <v>10000000</v>
      </c>
      <c r="D127" s="96">
        <f t="shared" si="94"/>
        <v>44699</v>
      </c>
      <c r="E127" s="94">
        <f ca="1">IF(D127&lt;$B$1,VLOOKUP(D127,[1]DI!$A$4:$B$15000,2,FALSE),0)</f>
        <v>0.1265</v>
      </c>
      <c r="F127" s="14">
        <f t="shared" ca="1" si="91"/>
        <v>1.0004727899999999</v>
      </c>
      <c r="G127" s="14">
        <f ca="1">(TRUNC(PRODUCT($F$12:$F126),16))</f>
        <v>1.0463305950085999</v>
      </c>
      <c r="H127" s="14">
        <f t="shared" ca="1" si="92"/>
        <v>1.0368891509793701</v>
      </c>
      <c r="I127" s="14">
        <f t="shared" ca="1" si="93"/>
        <v>1.0091055499999999</v>
      </c>
      <c r="J127" s="13">
        <f t="shared" si="81"/>
        <v>5.5E-2</v>
      </c>
      <c r="K127" s="33">
        <f t="shared" si="82"/>
        <v>44671</v>
      </c>
      <c r="L127" s="2">
        <f t="shared" si="83"/>
        <v>20</v>
      </c>
      <c r="M127" s="17">
        <f t="shared" si="84"/>
        <v>20</v>
      </c>
      <c r="N127" s="12">
        <f t="shared" si="85"/>
        <v>1.004258308</v>
      </c>
      <c r="O127" s="12">
        <f t="shared" ca="1" si="86"/>
        <v>1.013402632</v>
      </c>
      <c r="P127" s="17">
        <f t="shared" si="95"/>
        <v>0</v>
      </c>
      <c r="Q127" s="14">
        <f t="shared" ca="1" si="77"/>
        <v>134026.32</v>
      </c>
      <c r="R127" s="21">
        <f t="shared" si="78"/>
        <v>0</v>
      </c>
      <c r="S127" s="14">
        <f t="shared" si="87"/>
        <v>0</v>
      </c>
      <c r="T127" s="4" t="str">
        <f t="shared" si="88"/>
        <v>J=</v>
      </c>
      <c r="U127" s="33">
        <f t="shared" si="89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79"/>
        <v>44701</v>
      </c>
      <c r="B128" s="124">
        <f t="shared" ca="1" si="90"/>
        <v>10140971.9</v>
      </c>
      <c r="C128" s="7">
        <f t="shared" si="80"/>
        <v>10000000</v>
      </c>
      <c r="D128" s="96">
        <f t="shared" si="94"/>
        <v>44700</v>
      </c>
      <c r="E128" s="94">
        <f ca="1">IF(D128&lt;$B$1,VLOOKUP(D128,[1]DI!$A$4:$B$15000,2,FALSE),0)</f>
        <v>0.1265</v>
      </c>
      <c r="F128" s="14">
        <f t="shared" ca="1" si="91"/>
        <v>1.0004727899999999</v>
      </c>
      <c r="G128" s="14">
        <f ca="1">(TRUNC(PRODUCT($F$12:$F127),16))</f>
        <v>1.04682528965062</v>
      </c>
      <c r="H128" s="14">
        <f t="shared" ca="1" si="92"/>
        <v>1.0368891509793701</v>
      </c>
      <c r="I128" s="14">
        <f t="shared" ca="1" si="93"/>
        <v>1.0095826400000001</v>
      </c>
      <c r="J128" s="13">
        <f t="shared" si="81"/>
        <v>5.5E-2</v>
      </c>
      <c r="K128" s="33">
        <f t="shared" si="82"/>
        <v>44671</v>
      </c>
      <c r="L128" s="2">
        <f t="shared" si="83"/>
        <v>21</v>
      </c>
      <c r="M128" s="17">
        <f t="shared" si="84"/>
        <v>21</v>
      </c>
      <c r="N128" s="12">
        <f t="shared" si="85"/>
        <v>1.004471699</v>
      </c>
      <c r="O128" s="12">
        <f t="shared" ca="1" si="86"/>
        <v>1.01409719</v>
      </c>
      <c r="P128" s="17">
        <f t="shared" si="95"/>
        <v>6</v>
      </c>
      <c r="Q128" s="14">
        <f t="shared" ca="1" si="77"/>
        <v>140971.9</v>
      </c>
      <c r="R128" s="21">
        <f t="shared" si="78"/>
        <v>0</v>
      </c>
      <c r="S128" s="14">
        <f t="shared" si="87"/>
        <v>0</v>
      </c>
      <c r="T128" s="4" t="str">
        <f t="shared" si="88"/>
        <v>J=</v>
      </c>
      <c r="U128" s="33">
        <f t="shared" si="89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79"/>
        <v>44704</v>
      </c>
      <c r="B129" s="124">
        <f t="shared" ca="1" si="90"/>
        <v>10006853.76</v>
      </c>
      <c r="C129" s="7">
        <f t="shared" si="80"/>
        <v>10000000</v>
      </c>
      <c r="D129" s="96">
        <f t="shared" si="94"/>
        <v>44701</v>
      </c>
      <c r="E129" s="94">
        <f ca="1">IF(D129&lt;$B$1,VLOOKUP(D129,[1]DI!$A$4:$B$15000,2,FALSE),0)</f>
        <v>0.1265</v>
      </c>
      <c r="F129" s="14">
        <f t="shared" ca="1" si="91"/>
        <v>1.0004727899999999</v>
      </c>
      <c r="G129" s="14">
        <f ca="1">(TRUNC(PRODUCT($F$12:$F128),16))</f>
        <v>1.04732021817931</v>
      </c>
      <c r="H129" s="14">
        <f t="shared" ca="1" si="92"/>
        <v>1.04682528965062</v>
      </c>
      <c r="I129" s="14">
        <f t="shared" ca="1" si="93"/>
        <v>1.0004727899999999</v>
      </c>
      <c r="J129" s="13">
        <f t="shared" si="81"/>
        <v>5.5E-2</v>
      </c>
      <c r="K129" s="33">
        <f t="shared" si="82"/>
        <v>44701</v>
      </c>
      <c r="L129" s="2">
        <f t="shared" si="83"/>
        <v>1</v>
      </c>
      <c r="M129" s="17">
        <f t="shared" si="84"/>
        <v>1</v>
      </c>
      <c r="N129" s="12">
        <f t="shared" si="85"/>
        <v>1.0002124859999999</v>
      </c>
      <c r="O129" s="12">
        <f t="shared" ca="1" si="86"/>
        <v>1.0006853760000001</v>
      </c>
      <c r="P129" s="17">
        <f t="shared" si="95"/>
        <v>0</v>
      </c>
      <c r="Q129" s="14">
        <f t="shared" ca="1" si="77"/>
        <v>6853.76</v>
      </c>
      <c r="R129" s="21">
        <f t="shared" si="78"/>
        <v>0</v>
      </c>
      <c r="S129" s="14">
        <f t="shared" si="87"/>
        <v>0</v>
      </c>
      <c r="T129" s="4" t="str">
        <f t="shared" si="88"/>
        <v>J=</v>
      </c>
      <c r="U129" s="33">
        <f t="shared" si="89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79"/>
        <v>44705</v>
      </c>
      <c r="B130" s="124">
        <f t="shared" ca="1" si="90"/>
        <v>10013712.18999999</v>
      </c>
      <c r="C130" s="7">
        <f t="shared" si="80"/>
        <v>10000000</v>
      </c>
      <c r="D130" s="96">
        <f t="shared" si="94"/>
        <v>44704</v>
      </c>
      <c r="E130" s="94">
        <f ca="1">IF(D130&lt;$B$1,VLOOKUP(D130,[1]DI!$A$4:$B$15000,2,FALSE),0)</f>
        <v>0.1265</v>
      </c>
      <c r="F130" s="14">
        <f t="shared" ca="1" si="91"/>
        <v>1.0004727899999999</v>
      </c>
      <c r="G130" s="14">
        <f ca="1">(TRUNC(PRODUCT($F$12:$F129),16))</f>
        <v>1.0478153807052599</v>
      </c>
      <c r="H130" s="14">
        <f t="shared" ca="1" si="92"/>
        <v>1.04682528965062</v>
      </c>
      <c r="I130" s="14">
        <f t="shared" ca="1" si="93"/>
        <v>1.0009458</v>
      </c>
      <c r="J130" s="13">
        <f t="shared" si="81"/>
        <v>5.5E-2</v>
      </c>
      <c r="K130" s="33">
        <f t="shared" si="82"/>
        <v>44701</v>
      </c>
      <c r="L130" s="2">
        <f t="shared" si="83"/>
        <v>2</v>
      </c>
      <c r="M130" s="17">
        <f t="shared" si="84"/>
        <v>2</v>
      </c>
      <c r="N130" s="12">
        <f t="shared" si="85"/>
        <v>1.000425017</v>
      </c>
      <c r="O130" s="12">
        <f t="shared" ca="1" si="86"/>
        <v>1.0013712189999999</v>
      </c>
      <c r="P130" s="17">
        <f t="shared" si="95"/>
        <v>0</v>
      </c>
      <c r="Q130" s="14">
        <f t="shared" ca="1" si="77"/>
        <v>13712.18999999</v>
      </c>
      <c r="R130" s="21">
        <f t="shared" si="78"/>
        <v>0</v>
      </c>
      <c r="S130" s="14">
        <f t="shared" si="87"/>
        <v>0</v>
      </c>
      <c r="T130" s="4" t="str">
        <f t="shared" si="88"/>
        <v>J=</v>
      </c>
      <c r="U130" s="33">
        <f t="shared" si="89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79"/>
        <v>44706</v>
      </c>
      <c r="B131" s="124">
        <f t="shared" ca="1" si="90"/>
        <v>10020575.380000001</v>
      </c>
      <c r="C131" s="7">
        <f t="shared" si="80"/>
        <v>10000000</v>
      </c>
      <c r="D131" s="96">
        <f t="shared" si="94"/>
        <v>44705</v>
      </c>
      <c r="E131" s="94">
        <f ca="1">IF(D131&lt;$B$1,VLOOKUP(D131,[1]DI!$A$4:$B$15000,2,FALSE),0)</f>
        <v>0.1265</v>
      </c>
      <c r="F131" s="14">
        <f t="shared" ca="1" si="91"/>
        <v>1.0004727899999999</v>
      </c>
      <c r="G131" s="14">
        <f ca="1">(TRUNC(PRODUCT($F$12:$F130),16))</f>
        <v>1.04831077733911</v>
      </c>
      <c r="H131" s="14">
        <f t="shared" ca="1" si="92"/>
        <v>1.04682528965062</v>
      </c>
      <c r="I131" s="14">
        <f t="shared" ca="1" si="93"/>
        <v>1.00141904</v>
      </c>
      <c r="J131" s="13">
        <f t="shared" si="81"/>
        <v>5.5E-2</v>
      </c>
      <c r="K131" s="33">
        <f t="shared" si="82"/>
        <v>44701</v>
      </c>
      <c r="L131" s="2">
        <f t="shared" si="83"/>
        <v>3</v>
      </c>
      <c r="M131" s="17">
        <f t="shared" si="84"/>
        <v>3</v>
      </c>
      <c r="N131" s="12">
        <f t="shared" si="85"/>
        <v>1.000637593</v>
      </c>
      <c r="O131" s="12">
        <f t="shared" ca="1" si="86"/>
        <v>1.0020575380000001</v>
      </c>
      <c r="P131" s="17">
        <f t="shared" si="95"/>
        <v>0</v>
      </c>
      <c r="Q131" s="14">
        <f t="shared" ca="1" si="77"/>
        <v>20575.38</v>
      </c>
      <c r="R131" s="21">
        <f t="shared" si="78"/>
        <v>0</v>
      </c>
      <c r="S131" s="14">
        <f t="shared" si="87"/>
        <v>0</v>
      </c>
      <c r="T131" s="4" t="str">
        <f t="shared" si="88"/>
        <v>J=</v>
      </c>
      <c r="U131" s="33">
        <f t="shared" si="89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79"/>
        <v>44707</v>
      </c>
      <c r="B132" s="124">
        <f t="shared" ca="1" si="90"/>
        <v>10027443.24</v>
      </c>
      <c r="C132" s="7">
        <f t="shared" si="80"/>
        <v>10000000</v>
      </c>
      <c r="D132" s="96">
        <f t="shared" si="94"/>
        <v>44706</v>
      </c>
      <c r="E132" s="94">
        <f ca="1">IF(D132&lt;$B$1,VLOOKUP(D132,[1]DI!$A$4:$B$15000,2,FALSE),0)</f>
        <v>0.1265</v>
      </c>
      <c r="F132" s="14">
        <f t="shared" ca="1" si="91"/>
        <v>1.0004727899999999</v>
      </c>
      <c r="G132" s="14">
        <f ca="1">(TRUNC(PRODUCT($F$12:$F131),16))</f>
        <v>1.04880640819152</v>
      </c>
      <c r="H132" s="14">
        <f t="shared" ca="1" si="92"/>
        <v>1.04682528965062</v>
      </c>
      <c r="I132" s="14">
        <f t="shared" ca="1" si="93"/>
        <v>1.0018925000000001</v>
      </c>
      <c r="J132" s="13">
        <f t="shared" si="81"/>
        <v>5.5E-2</v>
      </c>
      <c r="K132" s="33">
        <f t="shared" si="82"/>
        <v>44701</v>
      </c>
      <c r="L132" s="2">
        <f t="shared" si="83"/>
        <v>4</v>
      </c>
      <c r="M132" s="17">
        <f t="shared" si="84"/>
        <v>4</v>
      </c>
      <c r="N132" s="12">
        <f t="shared" si="85"/>
        <v>1.000850215</v>
      </c>
      <c r="O132" s="12">
        <f t="shared" ca="1" si="86"/>
        <v>1.002744324</v>
      </c>
      <c r="P132" s="17">
        <f t="shared" si="95"/>
        <v>0</v>
      </c>
      <c r="Q132" s="14">
        <f t="shared" ca="1" si="77"/>
        <v>27443.24</v>
      </c>
      <c r="R132" s="21">
        <f t="shared" si="78"/>
        <v>0</v>
      </c>
      <c r="S132" s="14">
        <f t="shared" si="87"/>
        <v>0</v>
      </c>
      <c r="T132" s="4" t="str">
        <f t="shared" si="88"/>
        <v>J=</v>
      </c>
      <c r="U132" s="33">
        <f t="shared" si="89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79"/>
        <v>44708</v>
      </c>
      <c r="B133" s="124">
        <f t="shared" ca="1" si="90"/>
        <v>10034315.859999999</v>
      </c>
      <c r="C133" s="7">
        <f t="shared" si="80"/>
        <v>10000000</v>
      </c>
      <c r="D133" s="96">
        <f t="shared" si="94"/>
        <v>44707</v>
      </c>
      <c r="E133" s="94">
        <f ca="1">IF(D133&lt;$B$1,VLOOKUP(D133,[1]DI!$A$4:$B$15000,2,FALSE),0)</f>
        <v>0.1265</v>
      </c>
      <c r="F133" s="14">
        <f t="shared" ca="1" si="91"/>
        <v>1.0004727899999999</v>
      </c>
      <c r="G133" s="14">
        <f ca="1">(TRUNC(PRODUCT($F$12:$F132),16))</f>
        <v>1.04930227337325</v>
      </c>
      <c r="H133" s="14">
        <f t="shared" ca="1" si="92"/>
        <v>1.04682528965062</v>
      </c>
      <c r="I133" s="14">
        <f t="shared" ca="1" si="93"/>
        <v>1.00236619</v>
      </c>
      <c r="J133" s="13">
        <f t="shared" si="81"/>
        <v>5.5E-2</v>
      </c>
      <c r="K133" s="33">
        <f t="shared" si="82"/>
        <v>44701</v>
      </c>
      <c r="L133" s="2">
        <f t="shared" si="83"/>
        <v>5</v>
      </c>
      <c r="M133" s="17">
        <f t="shared" si="84"/>
        <v>5</v>
      </c>
      <c r="N133" s="12">
        <f t="shared" si="85"/>
        <v>1.001062881</v>
      </c>
      <c r="O133" s="12">
        <f t="shared" ca="1" si="86"/>
        <v>1.003431586</v>
      </c>
      <c r="P133" s="17">
        <f t="shared" si="95"/>
        <v>0</v>
      </c>
      <c r="Q133" s="14">
        <f t="shared" ca="1" si="77"/>
        <v>34315.86</v>
      </c>
      <c r="R133" s="21">
        <f t="shared" si="78"/>
        <v>0</v>
      </c>
      <c r="S133" s="14">
        <f t="shared" si="87"/>
        <v>0</v>
      </c>
      <c r="T133" s="4" t="str">
        <f t="shared" si="88"/>
        <v>J=</v>
      </c>
      <c r="U133" s="33">
        <f t="shared" si="89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79"/>
        <v>44711</v>
      </c>
      <c r="B134" s="124">
        <f t="shared" ca="1" si="90"/>
        <v>10041193.159999991</v>
      </c>
      <c r="C134" s="7">
        <f t="shared" si="80"/>
        <v>10000000</v>
      </c>
      <c r="D134" s="96">
        <f t="shared" si="94"/>
        <v>44708</v>
      </c>
      <c r="E134" s="94">
        <f ca="1">IF(D134&lt;$B$1,VLOOKUP(D134,[1]DI!$A$4:$B$15000,2,FALSE),0)</f>
        <v>0.1265</v>
      </c>
      <c r="F134" s="14">
        <f t="shared" ca="1" si="91"/>
        <v>1.0004727899999999</v>
      </c>
      <c r="G134" s="14">
        <f ca="1">(TRUNC(PRODUCT($F$12:$F133),16))</f>
        <v>1.0497983729950799</v>
      </c>
      <c r="H134" s="14">
        <f t="shared" ca="1" si="92"/>
        <v>1.04682528965062</v>
      </c>
      <c r="I134" s="14">
        <f t="shared" ca="1" si="93"/>
        <v>1.0028401</v>
      </c>
      <c r="J134" s="13">
        <f t="shared" si="81"/>
        <v>5.5E-2</v>
      </c>
      <c r="K134" s="33">
        <f t="shared" si="82"/>
        <v>44701</v>
      </c>
      <c r="L134" s="2">
        <f t="shared" si="83"/>
        <v>6</v>
      </c>
      <c r="M134" s="17">
        <f t="shared" si="84"/>
        <v>6</v>
      </c>
      <c r="N134" s="12">
        <f t="shared" si="85"/>
        <v>1.0012755929999999</v>
      </c>
      <c r="O134" s="12">
        <f t="shared" ca="1" si="86"/>
        <v>1.0041193159999999</v>
      </c>
      <c r="P134" s="17">
        <f t="shared" si="95"/>
        <v>0</v>
      </c>
      <c r="Q134" s="14">
        <f t="shared" ca="1" si="77"/>
        <v>41193.159999989999</v>
      </c>
      <c r="R134" s="21">
        <f t="shared" si="78"/>
        <v>0</v>
      </c>
      <c r="S134" s="14">
        <f t="shared" si="87"/>
        <v>0</v>
      </c>
      <c r="T134" s="4" t="str">
        <f t="shared" si="88"/>
        <v>J=</v>
      </c>
      <c r="U134" s="33">
        <f t="shared" si="89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79"/>
        <v>44712</v>
      </c>
      <c r="B135" s="124">
        <f t="shared" ca="1" si="90"/>
        <v>10048075.130000001</v>
      </c>
      <c r="C135" s="7">
        <f t="shared" si="80"/>
        <v>10000000</v>
      </c>
      <c r="D135" s="96">
        <f t="shared" si="94"/>
        <v>44711</v>
      </c>
      <c r="E135" s="94">
        <f ca="1">IF(D135&lt;$B$1,VLOOKUP(D135,[1]DI!$A$4:$B$15000,2,FALSE),0)</f>
        <v>0.1265</v>
      </c>
      <c r="F135" s="14">
        <f t="shared" ca="1" si="91"/>
        <v>1.0004727899999999</v>
      </c>
      <c r="G135" s="14">
        <f ca="1">(TRUNC(PRODUCT($F$12:$F134),16))</f>
        <v>1.0502947071678499</v>
      </c>
      <c r="H135" s="14">
        <f t="shared" ca="1" si="92"/>
        <v>1.04682528965062</v>
      </c>
      <c r="I135" s="14">
        <f t="shared" ca="1" si="93"/>
        <v>1.00331423</v>
      </c>
      <c r="J135" s="13">
        <f t="shared" si="81"/>
        <v>5.5E-2</v>
      </c>
      <c r="K135" s="33">
        <f t="shared" si="82"/>
        <v>44701</v>
      </c>
      <c r="L135" s="2">
        <f t="shared" si="83"/>
        <v>7</v>
      </c>
      <c r="M135" s="17">
        <f t="shared" si="84"/>
        <v>7</v>
      </c>
      <c r="N135" s="12">
        <f t="shared" si="85"/>
        <v>1.00148835</v>
      </c>
      <c r="O135" s="12">
        <f t="shared" ca="1" si="86"/>
        <v>1.004807513</v>
      </c>
      <c r="P135" s="17">
        <f t="shared" si="95"/>
        <v>0</v>
      </c>
      <c r="Q135" s="14">
        <f t="shared" ca="1" si="77"/>
        <v>48075.13</v>
      </c>
      <c r="R135" s="21">
        <f t="shared" si="78"/>
        <v>0</v>
      </c>
      <c r="S135" s="14">
        <f t="shared" si="87"/>
        <v>0</v>
      </c>
      <c r="T135" s="4" t="str">
        <f t="shared" si="88"/>
        <v>J=</v>
      </c>
      <c r="U135" s="33">
        <f t="shared" si="89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79"/>
        <v>44713</v>
      </c>
      <c r="B136" s="124">
        <f t="shared" ca="1" si="90"/>
        <v>10054961.76999999</v>
      </c>
      <c r="C136" s="7">
        <f t="shared" si="80"/>
        <v>10000000</v>
      </c>
      <c r="D136" s="96">
        <f t="shared" si="94"/>
        <v>44712</v>
      </c>
      <c r="E136" s="94">
        <f ca="1">IF(D136&lt;$B$1,VLOOKUP(D136,[1]DI!$A$4:$B$15000,2,FALSE),0)</f>
        <v>0.1265</v>
      </c>
      <c r="F136" s="14">
        <f t="shared" ca="1" si="91"/>
        <v>1.0004727899999999</v>
      </c>
      <c r="G136" s="14">
        <f ca="1">(TRUNC(PRODUCT($F$12:$F135),16))</f>
        <v>1.05079127600245</v>
      </c>
      <c r="H136" s="14">
        <f t="shared" ca="1" si="92"/>
        <v>1.04682528965062</v>
      </c>
      <c r="I136" s="14">
        <f t="shared" ca="1" si="93"/>
        <v>1.0037885799999999</v>
      </c>
      <c r="J136" s="13">
        <f t="shared" si="81"/>
        <v>5.5E-2</v>
      </c>
      <c r="K136" s="33">
        <f t="shared" si="82"/>
        <v>44701</v>
      </c>
      <c r="L136" s="2">
        <f t="shared" si="83"/>
        <v>8</v>
      </c>
      <c r="M136" s="17">
        <f t="shared" si="84"/>
        <v>8</v>
      </c>
      <c r="N136" s="12">
        <f t="shared" si="85"/>
        <v>1.0017011520000001</v>
      </c>
      <c r="O136" s="12">
        <f t="shared" ca="1" si="86"/>
        <v>1.0054961769999999</v>
      </c>
      <c r="P136" s="17">
        <f t="shared" si="95"/>
        <v>0</v>
      </c>
      <c r="Q136" s="14">
        <f t="shared" ca="1" si="77"/>
        <v>54961.76999999</v>
      </c>
      <c r="R136" s="21">
        <f t="shared" si="78"/>
        <v>0</v>
      </c>
      <c r="S136" s="14">
        <f t="shared" si="87"/>
        <v>0</v>
      </c>
      <c r="T136" s="4" t="str">
        <f t="shared" si="88"/>
        <v>J=</v>
      </c>
      <c r="U136" s="33">
        <f t="shared" si="89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79"/>
        <v>44714</v>
      </c>
      <c r="B137" s="124">
        <f t="shared" ca="1" si="90"/>
        <v>10061853.300000001</v>
      </c>
      <c r="C137" s="7">
        <f t="shared" si="80"/>
        <v>10000000</v>
      </c>
      <c r="D137" s="96">
        <f t="shared" si="94"/>
        <v>44713</v>
      </c>
      <c r="E137" s="94">
        <f ca="1">IF(D137&lt;$B$1,VLOOKUP(D137,[1]DI!$A$4:$B$15000,2,FALSE),0)</f>
        <v>0.1265</v>
      </c>
      <c r="F137" s="14">
        <f t="shared" ca="1" si="91"/>
        <v>1.0004727899999999</v>
      </c>
      <c r="G137" s="14">
        <f ca="1">(TRUNC(PRODUCT($F$12:$F136),16))</f>
        <v>1.0512880796098301</v>
      </c>
      <c r="H137" s="14">
        <f t="shared" ca="1" si="92"/>
        <v>1.04682528965062</v>
      </c>
      <c r="I137" s="14">
        <f t="shared" ca="1" si="93"/>
        <v>1.00426317</v>
      </c>
      <c r="J137" s="13">
        <f t="shared" si="81"/>
        <v>5.5E-2</v>
      </c>
      <c r="K137" s="33">
        <f t="shared" si="82"/>
        <v>44701</v>
      </c>
      <c r="L137" s="2">
        <f t="shared" si="83"/>
        <v>9</v>
      </c>
      <c r="M137" s="17">
        <f t="shared" si="84"/>
        <v>9</v>
      </c>
      <c r="N137" s="12">
        <f t="shared" si="85"/>
        <v>1.001914</v>
      </c>
      <c r="O137" s="12">
        <f t="shared" ca="1" si="86"/>
        <v>1.0061853300000001</v>
      </c>
      <c r="P137" s="17">
        <f t="shared" si="95"/>
        <v>0</v>
      </c>
      <c r="Q137" s="14">
        <f t="shared" ca="1" si="77"/>
        <v>61853.3</v>
      </c>
      <c r="R137" s="21">
        <f t="shared" si="78"/>
        <v>0</v>
      </c>
      <c r="S137" s="14">
        <f t="shared" si="87"/>
        <v>0</v>
      </c>
      <c r="T137" s="4" t="str">
        <f t="shared" si="88"/>
        <v>J=</v>
      </c>
      <c r="U137" s="33">
        <f t="shared" si="89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79"/>
        <v>44715</v>
      </c>
      <c r="B138" s="124">
        <f t="shared" ca="1" si="90"/>
        <v>10068749.390000001</v>
      </c>
      <c r="C138" s="7">
        <f t="shared" si="80"/>
        <v>10000000</v>
      </c>
      <c r="D138" s="96">
        <f t="shared" si="94"/>
        <v>44714</v>
      </c>
      <c r="E138" s="94">
        <f ca="1">IF(D138&lt;$B$1,VLOOKUP(D138,[1]DI!$A$4:$B$15000,2,FALSE),0)</f>
        <v>0.1265</v>
      </c>
      <c r="F138" s="14">
        <f t="shared" ca="1" si="91"/>
        <v>1.0004727899999999</v>
      </c>
      <c r="G138" s="14">
        <f ca="1">(TRUNC(PRODUCT($F$12:$F137),16))</f>
        <v>1.0517851181009901</v>
      </c>
      <c r="H138" s="14">
        <f t="shared" ca="1" si="92"/>
        <v>1.04682528965062</v>
      </c>
      <c r="I138" s="14">
        <f t="shared" ca="1" si="93"/>
        <v>1.0047379700000001</v>
      </c>
      <c r="J138" s="13">
        <f t="shared" si="81"/>
        <v>5.5E-2</v>
      </c>
      <c r="K138" s="33">
        <f t="shared" si="82"/>
        <v>44701</v>
      </c>
      <c r="L138" s="2">
        <f t="shared" si="83"/>
        <v>10</v>
      </c>
      <c r="M138" s="17">
        <f t="shared" si="84"/>
        <v>10</v>
      </c>
      <c r="N138" s="12">
        <f t="shared" si="85"/>
        <v>1.0021268919999999</v>
      </c>
      <c r="O138" s="12">
        <f t="shared" ca="1" si="86"/>
        <v>1.006874939</v>
      </c>
      <c r="P138" s="17">
        <f t="shared" si="95"/>
        <v>0</v>
      </c>
      <c r="Q138" s="14">
        <f t="shared" ca="1" si="77"/>
        <v>68749.39</v>
      </c>
      <c r="R138" s="21">
        <f t="shared" si="78"/>
        <v>0</v>
      </c>
      <c r="S138" s="14">
        <f t="shared" si="87"/>
        <v>0</v>
      </c>
      <c r="T138" s="4" t="str">
        <f t="shared" si="88"/>
        <v>J=</v>
      </c>
      <c r="U138" s="33">
        <f t="shared" si="89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79"/>
        <v>44718</v>
      </c>
      <c r="B139" s="124">
        <f t="shared" ca="1" si="90"/>
        <v>10075650.27999999</v>
      </c>
      <c r="C139" s="7">
        <f t="shared" si="80"/>
        <v>10000000</v>
      </c>
      <c r="D139" s="96">
        <f t="shared" si="94"/>
        <v>44715</v>
      </c>
      <c r="E139" s="94">
        <f ca="1">IF(D139&lt;$B$1,VLOOKUP(D139,[1]DI!$A$4:$B$15000,2,FALSE),0)</f>
        <v>0.1265</v>
      </c>
      <c r="F139" s="14">
        <f t="shared" ca="1" si="91"/>
        <v>1.0004727899999999</v>
      </c>
      <c r="G139" s="14">
        <f ca="1">(TRUNC(PRODUCT($F$12:$F138),16))</f>
        <v>1.0522823915869799</v>
      </c>
      <c r="H139" s="14">
        <f t="shared" ca="1" si="92"/>
        <v>1.04682528965062</v>
      </c>
      <c r="I139" s="14">
        <f t="shared" ca="1" si="93"/>
        <v>1.0052129999999999</v>
      </c>
      <c r="J139" s="13">
        <f t="shared" si="81"/>
        <v>5.5E-2</v>
      </c>
      <c r="K139" s="33">
        <f t="shared" si="82"/>
        <v>44701</v>
      </c>
      <c r="L139" s="2">
        <f t="shared" si="83"/>
        <v>11</v>
      </c>
      <c r="M139" s="17">
        <f t="shared" si="84"/>
        <v>11</v>
      </c>
      <c r="N139" s="12">
        <f t="shared" si="85"/>
        <v>1.0023398299999999</v>
      </c>
      <c r="O139" s="12">
        <f t="shared" ca="1" si="86"/>
        <v>1.0075650279999999</v>
      </c>
      <c r="P139" s="17">
        <f t="shared" si="95"/>
        <v>0</v>
      </c>
      <c r="Q139" s="14">
        <f t="shared" ca="1" si="77"/>
        <v>75650.279999990002</v>
      </c>
      <c r="R139" s="21">
        <f t="shared" si="78"/>
        <v>0</v>
      </c>
      <c r="S139" s="14">
        <f t="shared" si="87"/>
        <v>0</v>
      </c>
      <c r="T139" s="4" t="str">
        <f t="shared" si="88"/>
        <v>J=</v>
      </c>
      <c r="U139" s="33">
        <f t="shared" si="89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79"/>
        <v>44719</v>
      </c>
      <c r="B140" s="124">
        <f t="shared" ca="1" si="90"/>
        <v>10082555.93999999</v>
      </c>
      <c r="C140" s="7">
        <f t="shared" si="80"/>
        <v>10000000</v>
      </c>
      <c r="D140" s="96">
        <f t="shared" si="94"/>
        <v>44718</v>
      </c>
      <c r="E140" s="94">
        <f ca="1">IF(D140&lt;$B$1,VLOOKUP(D140,[1]DI!$A$4:$B$15000,2,FALSE),0)</f>
        <v>0.1265</v>
      </c>
      <c r="F140" s="14">
        <f t="shared" ca="1" si="91"/>
        <v>1.0004727899999999</v>
      </c>
      <c r="G140" s="14">
        <f ca="1">(TRUNC(PRODUCT($F$12:$F139),16))</f>
        <v>1.0527799001789</v>
      </c>
      <c r="H140" s="14">
        <f t="shared" ca="1" si="92"/>
        <v>1.04682528965062</v>
      </c>
      <c r="I140" s="14">
        <f t="shared" ca="1" si="93"/>
        <v>1.0056882599999999</v>
      </c>
      <c r="J140" s="13">
        <f t="shared" si="81"/>
        <v>5.5E-2</v>
      </c>
      <c r="K140" s="33">
        <f t="shared" si="82"/>
        <v>44701</v>
      </c>
      <c r="L140" s="2">
        <f t="shared" si="83"/>
        <v>12</v>
      </c>
      <c r="M140" s="17">
        <f t="shared" si="84"/>
        <v>12</v>
      </c>
      <c r="N140" s="12">
        <f t="shared" si="85"/>
        <v>1.0025528130000001</v>
      </c>
      <c r="O140" s="12">
        <f t="shared" ca="1" si="86"/>
        <v>1.008255594</v>
      </c>
      <c r="P140" s="17">
        <f t="shared" si="95"/>
        <v>0</v>
      </c>
      <c r="Q140" s="14">
        <f t="shared" ref="Q140:Q203" ca="1" si="96">TRUNC(((O140-1)*C140),8)</f>
        <v>82555.939999990005</v>
      </c>
      <c r="R140" s="21">
        <f t="shared" ref="R140:R203" si="97">IF($P140&gt;0,VLOOKUP($P140,$W$12:$AC$150,7),0)</f>
        <v>0</v>
      </c>
      <c r="S140" s="14">
        <f t="shared" si="87"/>
        <v>0</v>
      </c>
      <c r="T140" s="4" t="str">
        <f t="shared" si="88"/>
        <v>J=</v>
      </c>
      <c r="U140" s="33">
        <f t="shared" si="89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98">WORKDAY($A140,1,$W$166:$W$544)</f>
        <v>44720</v>
      </c>
      <c r="B141" s="124">
        <f t="shared" ca="1" si="90"/>
        <v>10089466.300000001</v>
      </c>
      <c r="C141" s="7">
        <f t="shared" ref="C141:C204" si="99">(C140-S140)</f>
        <v>10000000</v>
      </c>
      <c r="D141" s="96">
        <f t="shared" si="94"/>
        <v>44719</v>
      </c>
      <c r="E141" s="94">
        <f ca="1">IF(D141&lt;$B$1,VLOOKUP(D141,[1]DI!$A$4:$B$15000,2,FALSE),0)</f>
        <v>0.1265</v>
      </c>
      <c r="F141" s="14">
        <f t="shared" ca="1" si="91"/>
        <v>1.0004727899999999</v>
      </c>
      <c r="G141" s="14">
        <f ca="1">(TRUNC(PRODUCT($F$12:$F140),16))</f>
        <v>1.0532776439878999</v>
      </c>
      <c r="H141" s="14">
        <f t="shared" ca="1" si="92"/>
        <v>1.04682528965062</v>
      </c>
      <c r="I141" s="14">
        <f t="shared" ca="1" si="93"/>
        <v>1.0061637400000001</v>
      </c>
      <c r="J141" s="13">
        <f t="shared" ref="J141:J204" si="100">J140</f>
        <v>5.5E-2</v>
      </c>
      <c r="K141" s="33">
        <f t="shared" ref="K141:K204" si="101">IF(P140&gt;0,VLOOKUP(P140,W$12:AG$150,2),K140)</f>
        <v>44701</v>
      </c>
      <c r="L141" s="2">
        <f t="shared" ref="L141:L204" si="102">IF(A141&gt;K141,IF(NETWORKDAYS(K141,A141,$W$160:$W$544)-1=0,1,NETWORKDAYS(K141,A141,$W$160:$W$544)-1),0)</f>
        <v>13</v>
      </c>
      <c r="M141" s="17">
        <f t="shared" ref="M141:M204" si="103">IF(AND(L141=1,L140=1),1,IF(L141&gt;0,IF(L141=L140,L141+1,L141),0))</f>
        <v>13</v>
      </c>
      <c r="N141" s="12">
        <f t="shared" ref="N141:N204" si="104">ROUND((J141+1)^(M141/252),9)</f>
        <v>1.0027658420000001</v>
      </c>
      <c r="O141" s="12">
        <f t="shared" ref="O141:O204" ca="1" si="105">ROUND(I141*N141,9)</f>
        <v>1.0089466300000001</v>
      </c>
      <c r="P141" s="17">
        <f t="shared" si="95"/>
        <v>0</v>
      </c>
      <c r="Q141" s="14">
        <f t="shared" ca="1" si="96"/>
        <v>89466.3</v>
      </c>
      <c r="R141" s="21">
        <f t="shared" si="97"/>
        <v>0</v>
      </c>
      <c r="S141" s="14">
        <f t="shared" ref="S141:S204" si="106">IF(R141&gt;0,TRUNC(R141*C141,8),0)</f>
        <v>0</v>
      </c>
      <c r="T141" s="4" t="str">
        <f t="shared" ref="T141:T204" si="107">IF(P140&gt;0,VLOOKUP(P140,W$12:AG$150,10),T140)</f>
        <v>J=</v>
      </c>
      <c r="U141" s="33">
        <f t="shared" ref="U141:U204" si="108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98"/>
        <v>44721</v>
      </c>
      <c r="B142" s="124">
        <f t="shared" ref="B142:B205" ca="1" si="109">IF(A142&lt;=TODAY(),C142+Q142,IF(AND(A142&gt;TODAY(),A142&lt;=$B$1),IF(VLOOKUP(TODAY(),$A$10:$E$5000,4,FALSE)=0,"n.d",C142+Q142),"n.d"))</f>
        <v>10096381.329999991</v>
      </c>
      <c r="C142" s="7">
        <f t="shared" si="99"/>
        <v>10000000</v>
      </c>
      <c r="D142" s="96">
        <f t="shared" si="94"/>
        <v>44720</v>
      </c>
      <c r="E142" s="94">
        <f ca="1">IF(D142&lt;$B$1,VLOOKUP(D142,[1]DI!$A$4:$B$15000,2,FALSE),0)</f>
        <v>0.1265</v>
      </c>
      <c r="F142" s="14">
        <f t="shared" ref="F142:F205" ca="1" si="110">ROUND(((1+E142)^(1/252)),8)</f>
        <v>1.0004727899999999</v>
      </c>
      <c r="G142" s="14">
        <f ca="1">(TRUNC(PRODUCT($F$12:$F141),16))</f>
        <v>1.0537756231252</v>
      </c>
      <c r="H142" s="14">
        <f t="shared" ref="H142:H205" ca="1" si="111">IF(P141&gt;0,G141,H141)</f>
        <v>1.04682528965062</v>
      </c>
      <c r="I142" s="14">
        <f t="shared" ref="I142:I205" ca="1" si="112">ROUND(G142/H142,8)</f>
        <v>1.0066394400000001</v>
      </c>
      <c r="J142" s="13">
        <f t="shared" si="100"/>
        <v>5.5E-2</v>
      </c>
      <c r="K142" s="33">
        <f t="shared" si="101"/>
        <v>44701</v>
      </c>
      <c r="L142" s="2">
        <f t="shared" si="102"/>
        <v>14</v>
      </c>
      <c r="M142" s="17">
        <f t="shared" si="103"/>
        <v>14</v>
      </c>
      <c r="N142" s="12">
        <f t="shared" si="104"/>
        <v>1.0029789149999999</v>
      </c>
      <c r="O142" s="12">
        <f t="shared" ca="1" si="105"/>
        <v>1.0096381329999999</v>
      </c>
      <c r="P142" s="17">
        <f t="shared" si="95"/>
        <v>0</v>
      </c>
      <c r="Q142" s="14">
        <f t="shared" ca="1" si="96"/>
        <v>96381.329999990005</v>
      </c>
      <c r="R142" s="21">
        <f t="shared" si="97"/>
        <v>0</v>
      </c>
      <c r="S142" s="14">
        <f t="shared" si="106"/>
        <v>0</v>
      </c>
      <c r="T142" s="4" t="str">
        <f t="shared" si="107"/>
        <v>J=</v>
      </c>
      <c r="U142" s="33">
        <f t="shared" si="108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98"/>
        <v>44722</v>
      </c>
      <c r="B143" s="124">
        <f t="shared" ca="1" si="109"/>
        <v>10103301.17</v>
      </c>
      <c r="C143" s="7">
        <f t="shared" si="99"/>
        <v>10000000</v>
      </c>
      <c r="D143" s="96">
        <f t="shared" ref="D143:D206" si="113">WORKDAY($A143,-1,$W$160:$W$544)</f>
        <v>44721</v>
      </c>
      <c r="E143" s="94">
        <f ca="1">IF(D143&lt;$B$1,VLOOKUP(D143,[1]DI!$A$4:$B$15000,2,FALSE),0)</f>
        <v>0.1265</v>
      </c>
      <c r="F143" s="14">
        <f t="shared" ca="1" si="110"/>
        <v>1.0004727899999999</v>
      </c>
      <c r="G143" s="14">
        <f ca="1">(TRUNC(PRODUCT($F$12:$F142),16))</f>
        <v>1.05427383770206</v>
      </c>
      <c r="H143" s="14">
        <f t="shared" ca="1" si="111"/>
        <v>1.04682528965062</v>
      </c>
      <c r="I143" s="14">
        <f t="shared" ca="1" si="112"/>
        <v>1.00711537</v>
      </c>
      <c r="J143" s="13">
        <f t="shared" si="100"/>
        <v>5.5E-2</v>
      </c>
      <c r="K143" s="33">
        <f t="shared" si="101"/>
        <v>44701</v>
      </c>
      <c r="L143" s="2">
        <f t="shared" si="102"/>
        <v>15</v>
      </c>
      <c r="M143" s="17">
        <f t="shared" si="103"/>
        <v>15</v>
      </c>
      <c r="N143" s="12">
        <f t="shared" si="104"/>
        <v>1.003192034</v>
      </c>
      <c r="O143" s="12">
        <f t="shared" ca="1" si="105"/>
        <v>1.0103301170000001</v>
      </c>
      <c r="P143" s="17">
        <f t="shared" ref="P143:P206" si="114">IF(VLOOKUP(A143,X$12:AE$150,8)=VLOOKUP(A142,X$12:AE$150,8),0,VLOOKUP(A143,X$12:AE$150,8))</f>
        <v>0</v>
      </c>
      <c r="Q143" s="14">
        <f t="shared" ca="1" si="96"/>
        <v>103301.17</v>
      </c>
      <c r="R143" s="21">
        <f t="shared" si="97"/>
        <v>0</v>
      </c>
      <c r="S143" s="14">
        <f t="shared" si="106"/>
        <v>0</v>
      </c>
      <c r="T143" s="4" t="str">
        <f t="shared" si="107"/>
        <v>J=</v>
      </c>
      <c r="U143" s="33">
        <f t="shared" si="108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98"/>
        <v>44725</v>
      </c>
      <c r="B144" s="124">
        <f t="shared" ca="1" si="109"/>
        <v>10110225.689999999</v>
      </c>
      <c r="C144" s="7">
        <f t="shared" si="99"/>
        <v>10000000</v>
      </c>
      <c r="D144" s="96">
        <f t="shared" si="113"/>
        <v>44722</v>
      </c>
      <c r="E144" s="94">
        <f ca="1">IF(D144&lt;$B$1,VLOOKUP(D144,[1]DI!$A$4:$B$15000,2,FALSE),0)</f>
        <v>0.1265</v>
      </c>
      <c r="F144" s="14">
        <f t="shared" ca="1" si="110"/>
        <v>1.0004727899999999</v>
      </c>
      <c r="G144" s="14">
        <f ca="1">(TRUNC(PRODUCT($F$12:$F143),16))</f>
        <v>1.05477228782979</v>
      </c>
      <c r="H144" s="14">
        <f t="shared" ca="1" si="111"/>
        <v>1.04682528965062</v>
      </c>
      <c r="I144" s="14">
        <f t="shared" ca="1" si="112"/>
        <v>1.0075915200000001</v>
      </c>
      <c r="J144" s="13">
        <f t="shared" si="100"/>
        <v>5.5E-2</v>
      </c>
      <c r="K144" s="33">
        <f t="shared" si="101"/>
        <v>44701</v>
      </c>
      <c r="L144" s="2">
        <f t="shared" si="102"/>
        <v>16</v>
      </c>
      <c r="M144" s="17">
        <f t="shared" si="103"/>
        <v>16</v>
      </c>
      <c r="N144" s="12">
        <f t="shared" si="104"/>
        <v>1.0034051980000001</v>
      </c>
      <c r="O144" s="12">
        <f t="shared" ca="1" si="105"/>
        <v>1.0110225690000001</v>
      </c>
      <c r="P144" s="17">
        <f t="shared" si="114"/>
        <v>0</v>
      </c>
      <c r="Q144" s="14">
        <f t="shared" ca="1" si="96"/>
        <v>110225.69</v>
      </c>
      <c r="R144" s="21">
        <f t="shared" si="97"/>
        <v>0</v>
      </c>
      <c r="S144" s="14">
        <f t="shared" si="106"/>
        <v>0</v>
      </c>
      <c r="T144" s="4" t="str">
        <f t="shared" si="107"/>
        <v>J=</v>
      </c>
      <c r="U144" s="33">
        <f t="shared" si="108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98"/>
        <v>44726</v>
      </c>
      <c r="B145" s="124">
        <f t="shared" ca="1" si="109"/>
        <v>10117155.01</v>
      </c>
      <c r="C145" s="7">
        <f t="shared" si="99"/>
        <v>10000000</v>
      </c>
      <c r="D145" s="96">
        <f t="shared" si="113"/>
        <v>44725</v>
      </c>
      <c r="E145" s="94">
        <f ca="1">IF(D145&lt;$B$1,VLOOKUP(D145,[1]DI!$A$4:$B$15000,2,FALSE),0)</f>
        <v>0.1265</v>
      </c>
      <c r="F145" s="14">
        <f t="shared" ca="1" si="110"/>
        <v>1.0004727899999999</v>
      </c>
      <c r="G145" s="14">
        <f ca="1">(TRUNC(PRODUCT($F$12:$F144),16))</f>
        <v>1.0552709736197501</v>
      </c>
      <c r="H145" s="14">
        <f t="shared" ca="1" si="111"/>
        <v>1.04682528965062</v>
      </c>
      <c r="I145" s="14">
        <f t="shared" ca="1" si="112"/>
        <v>1.0080678999999999</v>
      </c>
      <c r="J145" s="13">
        <f t="shared" si="100"/>
        <v>5.5E-2</v>
      </c>
      <c r="K145" s="33">
        <f t="shared" si="101"/>
        <v>44701</v>
      </c>
      <c r="L145" s="2">
        <f t="shared" si="102"/>
        <v>17</v>
      </c>
      <c r="M145" s="17">
        <f t="shared" si="103"/>
        <v>17</v>
      </c>
      <c r="N145" s="12">
        <f t="shared" si="104"/>
        <v>1.0036184079999999</v>
      </c>
      <c r="O145" s="12">
        <f t="shared" ca="1" si="105"/>
        <v>1.0117155010000001</v>
      </c>
      <c r="P145" s="17">
        <f t="shared" si="114"/>
        <v>0</v>
      </c>
      <c r="Q145" s="14">
        <f t="shared" ca="1" si="96"/>
        <v>117155.01</v>
      </c>
      <c r="R145" s="21">
        <f t="shared" si="97"/>
        <v>0</v>
      </c>
      <c r="S145" s="14">
        <f t="shared" si="106"/>
        <v>0</v>
      </c>
      <c r="T145" s="4" t="str">
        <f t="shared" si="107"/>
        <v>J=</v>
      </c>
      <c r="U145" s="33">
        <f t="shared" si="108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98"/>
        <v>44727</v>
      </c>
      <c r="B146" s="124">
        <f t="shared" ca="1" si="109"/>
        <v>10124089.130000001</v>
      </c>
      <c r="C146" s="7">
        <f t="shared" si="99"/>
        <v>10000000</v>
      </c>
      <c r="D146" s="96">
        <f t="shared" si="113"/>
        <v>44726</v>
      </c>
      <c r="E146" s="94">
        <f ca="1">IF(D146&lt;$B$1,VLOOKUP(D146,[1]DI!$A$4:$B$15000,2,FALSE),0)</f>
        <v>0.1265</v>
      </c>
      <c r="F146" s="14">
        <f t="shared" ca="1" si="110"/>
        <v>1.0004727899999999</v>
      </c>
      <c r="G146" s="14">
        <f ca="1">(TRUNC(PRODUCT($F$12:$F145),16))</f>
        <v>1.0557698951833701</v>
      </c>
      <c r="H146" s="14">
        <f t="shared" ca="1" si="111"/>
        <v>1.04682528965062</v>
      </c>
      <c r="I146" s="14">
        <f t="shared" ca="1" si="112"/>
        <v>1.0085445099999999</v>
      </c>
      <c r="J146" s="13">
        <f t="shared" si="100"/>
        <v>5.5E-2</v>
      </c>
      <c r="K146" s="33">
        <f t="shared" si="101"/>
        <v>44701</v>
      </c>
      <c r="L146" s="2">
        <f t="shared" si="102"/>
        <v>18</v>
      </c>
      <c r="M146" s="17">
        <f t="shared" si="103"/>
        <v>18</v>
      </c>
      <c r="N146" s="12">
        <f t="shared" si="104"/>
        <v>1.0038316629999999</v>
      </c>
      <c r="O146" s="12">
        <f t="shared" ca="1" si="105"/>
        <v>1.012408913</v>
      </c>
      <c r="P146" s="17">
        <f t="shared" si="114"/>
        <v>0</v>
      </c>
      <c r="Q146" s="14">
        <f t="shared" ca="1" si="96"/>
        <v>124089.13</v>
      </c>
      <c r="R146" s="21">
        <f t="shared" si="97"/>
        <v>0</v>
      </c>
      <c r="S146" s="14">
        <f t="shared" si="106"/>
        <v>0</v>
      </c>
      <c r="T146" s="4" t="str">
        <f t="shared" si="107"/>
        <v>J=</v>
      </c>
      <c r="U146" s="33">
        <f t="shared" si="108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98"/>
        <v>44729</v>
      </c>
      <c r="B147" s="124">
        <f t="shared" ca="1" si="109"/>
        <v>10131027.93999999</v>
      </c>
      <c r="C147" s="7">
        <f t="shared" si="99"/>
        <v>10000000</v>
      </c>
      <c r="D147" s="96">
        <f t="shared" si="113"/>
        <v>44727</v>
      </c>
      <c r="E147" s="94">
        <f ca="1">IF(D147&lt;$B$1,VLOOKUP(D147,[1]DI!$A$4:$B$15000,2,FALSE),0)</f>
        <v>0.1265</v>
      </c>
      <c r="F147" s="14">
        <f t="shared" ca="1" si="110"/>
        <v>1.0004727899999999</v>
      </c>
      <c r="G147" s="14">
        <f ca="1">(TRUNC(PRODUCT($F$12:$F146),16))</f>
        <v>1.0562690526321099</v>
      </c>
      <c r="H147" s="14">
        <f t="shared" ca="1" si="111"/>
        <v>1.04682528965062</v>
      </c>
      <c r="I147" s="14">
        <f t="shared" ca="1" si="112"/>
        <v>1.0090213400000001</v>
      </c>
      <c r="J147" s="13">
        <f t="shared" si="100"/>
        <v>5.5E-2</v>
      </c>
      <c r="K147" s="33">
        <f t="shared" si="101"/>
        <v>44701</v>
      </c>
      <c r="L147" s="2">
        <f t="shared" si="102"/>
        <v>19</v>
      </c>
      <c r="M147" s="17">
        <f t="shared" si="103"/>
        <v>19</v>
      </c>
      <c r="N147" s="12">
        <f t="shared" si="104"/>
        <v>1.0040449629999999</v>
      </c>
      <c r="O147" s="12">
        <f t="shared" ca="1" si="105"/>
        <v>1.0131027939999999</v>
      </c>
      <c r="P147" s="17">
        <f t="shared" si="114"/>
        <v>0</v>
      </c>
      <c r="Q147" s="14">
        <f t="shared" ca="1" si="96"/>
        <v>131027.93999999001</v>
      </c>
      <c r="R147" s="21">
        <f t="shared" si="97"/>
        <v>0</v>
      </c>
      <c r="S147" s="14">
        <f t="shared" si="106"/>
        <v>0</v>
      </c>
      <c r="T147" s="4" t="str">
        <f t="shared" si="107"/>
        <v>J=</v>
      </c>
      <c r="U147" s="33">
        <f t="shared" si="108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98"/>
        <v>44732</v>
      </c>
      <c r="B148" s="124">
        <f t="shared" ca="1" si="109"/>
        <v>10137971.449999999</v>
      </c>
      <c r="C148" s="7">
        <f t="shared" si="99"/>
        <v>10000000</v>
      </c>
      <c r="D148" s="96">
        <f t="shared" si="113"/>
        <v>44729</v>
      </c>
      <c r="E148" s="94">
        <f ca="1">IF(D148&lt;$B$1,VLOOKUP(D148,[1]DI!$A$4:$B$15000,2,FALSE),0)</f>
        <v>0.13150000000000001</v>
      </c>
      <c r="F148" s="14">
        <f t="shared" ca="1" si="110"/>
        <v>1.0004903700000001</v>
      </c>
      <c r="G148" s="14">
        <f ca="1">(TRUNC(PRODUCT($F$12:$F147),16))</f>
        <v>1.0567684460775</v>
      </c>
      <c r="H148" s="14">
        <f t="shared" ca="1" si="111"/>
        <v>1.04682528965062</v>
      </c>
      <c r="I148" s="14">
        <f t="shared" ca="1" si="112"/>
        <v>1.0094983900000001</v>
      </c>
      <c r="J148" s="13">
        <f t="shared" si="100"/>
        <v>5.5E-2</v>
      </c>
      <c r="K148" s="33">
        <f t="shared" si="101"/>
        <v>44701</v>
      </c>
      <c r="L148" s="2">
        <f t="shared" si="102"/>
        <v>20</v>
      </c>
      <c r="M148" s="17">
        <f t="shared" si="103"/>
        <v>20</v>
      </c>
      <c r="N148" s="12">
        <f t="shared" si="104"/>
        <v>1.004258308</v>
      </c>
      <c r="O148" s="12">
        <f t="shared" ca="1" si="105"/>
        <v>1.0137971450000001</v>
      </c>
      <c r="P148" s="17">
        <f t="shared" si="114"/>
        <v>7</v>
      </c>
      <c r="Q148" s="14">
        <f t="shared" ca="1" si="96"/>
        <v>137971.45000000001</v>
      </c>
      <c r="R148" s="21">
        <f t="shared" si="97"/>
        <v>0</v>
      </c>
      <c r="S148" s="14">
        <f t="shared" si="106"/>
        <v>0</v>
      </c>
      <c r="T148" s="4" t="str">
        <f t="shared" si="107"/>
        <v>J=</v>
      </c>
      <c r="U148" s="33">
        <f t="shared" si="108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98"/>
        <v>44733</v>
      </c>
      <c r="B149" s="124">
        <f t="shared" ca="1" si="109"/>
        <v>10007029.59999999</v>
      </c>
      <c r="C149" s="7">
        <f t="shared" si="99"/>
        <v>10000000</v>
      </c>
      <c r="D149" s="96">
        <f t="shared" si="113"/>
        <v>44732</v>
      </c>
      <c r="E149" s="94">
        <f ca="1">IF(D149&lt;$B$1,VLOOKUP(D149,[1]DI!$A$4:$B$15000,2,FALSE),0)</f>
        <v>0.13150000000000001</v>
      </c>
      <c r="F149" s="14">
        <f t="shared" ca="1" si="110"/>
        <v>1.0004903700000001</v>
      </c>
      <c r="G149" s="14">
        <f ca="1">(TRUNC(PRODUCT($F$12:$F148),16))</f>
        <v>1.05728665362041</v>
      </c>
      <c r="H149" s="14">
        <f t="shared" ca="1" si="111"/>
        <v>1.0567684460775</v>
      </c>
      <c r="I149" s="14">
        <f t="shared" ca="1" si="112"/>
        <v>1.0004903700000001</v>
      </c>
      <c r="J149" s="13">
        <f t="shared" si="100"/>
        <v>5.5E-2</v>
      </c>
      <c r="K149" s="33">
        <f t="shared" si="101"/>
        <v>44732</v>
      </c>
      <c r="L149" s="2">
        <f t="shared" si="102"/>
        <v>1</v>
      </c>
      <c r="M149" s="17">
        <f t="shared" si="103"/>
        <v>1</v>
      </c>
      <c r="N149" s="12">
        <f t="shared" si="104"/>
        <v>1.0002124859999999</v>
      </c>
      <c r="O149" s="12">
        <f t="shared" ca="1" si="105"/>
        <v>1.0007029599999999</v>
      </c>
      <c r="P149" s="17">
        <f t="shared" si="114"/>
        <v>0</v>
      </c>
      <c r="Q149" s="14">
        <f t="shared" ca="1" si="96"/>
        <v>7029.5999999899996</v>
      </c>
      <c r="R149" s="21">
        <f t="shared" si="97"/>
        <v>0</v>
      </c>
      <c r="S149" s="14">
        <f t="shared" si="106"/>
        <v>0</v>
      </c>
      <c r="T149" s="4" t="str">
        <f t="shared" si="107"/>
        <v>J=</v>
      </c>
      <c r="U149" s="33">
        <f t="shared" si="108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98"/>
        <v>44734</v>
      </c>
      <c r="B150" s="124">
        <f t="shared" ca="1" si="109"/>
        <v>10014064.140000001</v>
      </c>
      <c r="C150" s="7">
        <f t="shared" si="99"/>
        <v>10000000</v>
      </c>
      <c r="D150" s="96">
        <f t="shared" si="113"/>
        <v>44733</v>
      </c>
      <c r="E150" s="94">
        <f ca="1">IF(D150&lt;$B$1,VLOOKUP(D150,[1]DI!$A$4:$B$15000,2,FALSE),0)</f>
        <v>0.13150000000000001</v>
      </c>
      <c r="F150" s="14">
        <f t="shared" ca="1" si="110"/>
        <v>1.0004903700000001</v>
      </c>
      <c r="G150" s="14">
        <f ca="1">(TRUNC(PRODUCT($F$12:$F149),16))</f>
        <v>1.05780511527674</v>
      </c>
      <c r="H150" s="14">
        <f t="shared" ca="1" si="111"/>
        <v>1.0567684460775</v>
      </c>
      <c r="I150" s="14">
        <f t="shared" ca="1" si="112"/>
        <v>1.00098098</v>
      </c>
      <c r="J150" s="13">
        <f t="shared" si="100"/>
        <v>5.5E-2</v>
      </c>
      <c r="K150" s="33">
        <f t="shared" si="101"/>
        <v>44732</v>
      </c>
      <c r="L150" s="2">
        <f t="shared" si="102"/>
        <v>2</v>
      </c>
      <c r="M150" s="17">
        <f t="shared" si="103"/>
        <v>2</v>
      </c>
      <c r="N150" s="12">
        <f t="shared" si="104"/>
        <v>1.000425017</v>
      </c>
      <c r="O150" s="12">
        <f t="shared" ca="1" si="105"/>
        <v>1.0014064140000001</v>
      </c>
      <c r="P150" s="17">
        <f t="shared" si="114"/>
        <v>0</v>
      </c>
      <c r="Q150" s="14">
        <f t="shared" ca="1" si="96"/>
        <v>14064.14</v>
      </c>
      <c r="R150" s="21">
        <f t="shared" si="97"/>
        <v>0</v>
      </c>
      <c r="S150" s="14">
        <f t="shared" si="106"/>
        <v>0</v>
      </c>
      <c r="T150" s="4" t="str">
        <f t="shared" si="107"/>
        <v>J=</v>
      </c>
      <c r="U150" s="33">
        <f t="shared" si="108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98"/>
        <v>44735</v>
      </c>
      <c r="B151" s="124">
        <f t="shared" ca="1" si="109"/>
        <v>10021103.60999999</v>
      </c>
      <c r="C151" s="7">
        <f t="shared" si="99"/>
        <v>10000000</v>
      </c>
      <c r="D151" s="96">
        <f t="shared" si="113"/>
        <v>44734</v>
      </c>
      <c r="E151" s="94">
        <f ca="1">IF(D151&lt;$B$1,VLOOKUP(D151,[1]DI!$A$4:$B$15000,2,FALSE),0)</f>
        <v>0.13150000000000001</v>
      </c>
      <c r="F151" s="14">
        <f t="shared" ca="1" si="110"/>
        <v>1.0004903700000001</v>
      </c>
      <c r="G151" s="14">
        <f ca="1">(TRUNC(PRODUCT($F$12:$F150),16))</f>
        <v>1.0583238311711201</v>
      </c>
      <c r="H151" s="14">
        <f t="shared" ca="1" si="111"/>
        <v>1.0567684460775</v>
      </c>
      <c r="I151" s="14">
        <f t="shared" ca="1" si="112"/>
        <v>1.0014718300000001</v>
      </c>
      <c r="J151" s="13">
        <f t="shared" si="100"/>
        <v>5.5E-2</v>
      </c>
      <c r="K151" s="33">
        <f t="shared" si="101"/>
        <v>44732</v>
      </c>
      <c r="L151" s="2">
        <f t="shared" si="102"/>
        <v>3</v>
      </c>
      <c r="M151" s="17">
        <f t="shared" si="103"/>
        <v>3</v>
      </c>
      <c r="N151" s="12">
        <f t="shared" si="104"/>
        <v>1.000637593</v>
      </c>
      <c r="O151" s="12">
        <f t="shared" ca="1" si="105"/>
        <v>1.0021103609999999</v>
      </c>
      <c r="P151" s="17">
        <f t="shared" si="114"/>
        <v>0</v>
      </c>
      <c r="Q151" s="14">
        <f t="shared" ca="1" si="96"/>
        <v>21103.60999999</v>
      </c>
      <c r="R151" s="21">
        <f t="shared" si="97"/>
        <v>0</v>
      </c>
      <c r="S151" s="14">
        <f t="shared" si="106"/>
        <v>0</v>
      </c>
      <c r="T151" s="4" t="str">
        <f t="shared" si="107"/>
        <v>J=</v>
      </c>
      <c r="U151" s="33">
        <f t="shared" si="108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98"/>
        <v>44736</v>
      </c>
      <c r="B152" s="124">
        <f t="shared" ca="1" si="109"/>
        <v>10028148.039999999</v>
      </c>
      <c r="C152" s="7">
        <f t="shared" si="99"/>
        <v>10000000</v>
      </c>
      <c r="D152" s="96">
        <f t="shared" si="113"/>
        <v>44735</v>
      </c>
      <c r="E152" s="94">
        <f ca="1">IF(D152&lt;$B$1,VLOOKUP(D152,[1]DI!$A$4:$B$15000,2,FALSE),0)</f>
        <v>0.13150000000000001</v>
      </c>
      <c r="F152" s="14">
        <f t="shared" ca="1" si="110"/>
        <v>1.0004903700000001</v>
      </c>
      <c r="G152" s="14">
        <f ca="1">(TRUNC(PRODUCT($F$12:$F151),16))</f>
        <v>1.0588428014282101</v>
      </c>
      <c r="H152" s="14">
        <f t="shared" ca="1" si="111"/>
        <v>1.0567684460775</v>
      </c>
      <c r="I152" s="14">
        <f t="shared" ca="1" si="112"/>
        <v>1.00196292</v>
      </c>
      <c r="J152" s="13">
        <f t="shared" si="100"/>
        <v>5.5E-2</v>
      </c>
      <c r="K152" s="33">
        <f t="shared" si="101"/>
        <v>44732</v>
      </c>
      <c r="L152" s="2">
        <f t="shared" si="102"/>
        <v>4</v>
      </c>
      <c r="M152" s="17">
        <f t="shared" si="103"/>
        <v>4</v>
      </c>
      <c r="N152" s="12">
        <f t="shared" si="104"/>
        <v>1.000850215</v>
      </c>
      <c r="O152" s="12">
        <f t="shared" ca="1" si="105"/>
        <v>1.002814804</v>
      </c>
      <c r="P152" s="17">
        <f t="shared" si="114"/>
        <v>0</v>
      </c>
      <c r="Q152" s="14">
        <f t="shared" ca="1" si="96"/>
        <v>28148.04</v>
      </c>
      <c r="R152" s="21">
        <f t="shared" si="97"/>
        <v>0</v>
      </c>
      <c r="S152" s="14">
        <f t="shared" si="106"/>
        <v>0</v>
      </c>
      <c r="T152" s="4" t="str">
        <f t="shared" si="107"/>
        <v>J=</v>
      </c>
      <c r="U152" s="33">
        <f t="shared" si="108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98"/>
        <v>44739</v>
      </c>
      <c r="B153" s="124">
        <f t="shared" ca="1" si="109"/>
        <v>10035197.499999991</v>
      </c>
      <c r="C153" s="7">
        <f t="shared" si="99"/>
        <v>10000000</v>
      </c>
      <c r="D153" s="96">
        <f t="shared" si="113"/>
        <v>44736</v>
      </c>
      <c r="E153" s="94">
        <f ca="1">IF(D153&lt;$B$1,VLOOKUP(D153,[1]DI!$A$4:$B$15000,2,FALSE),0)</f>
        <v>0.13150000000000001</v>
      </c>
      <c r="F153" s="14">
        <f t="shared" ca="1" si="110"/>
        <v>1.0004903700000001</v>
      </c>
      <c r="G153" s="14">
        <f ca="1">(TRUNC(PRODUCT($F$12:$F152),16))</f>
        <v>1.0593620261727501</v>
      </c>
      <c r="H153" s="14">
        <f t="shared" ca="1" si="111"/>
        <v>1.0567684460775</v>
      </c>
      <c r="I153" s="14">
        <f t="shared" ca="1" si="112"/>
        <v>1.0024542599999999</v>
      </c>
      <c r="J153" s="13">
        <f t="shared" si="100"/>
        <v>5.5E-2</v>
      </c>
      <c r="K153" s="33">
        <f t="shared" si="101"/>
        <v>44732</v>
      </c>
      <c r="L153" s="2">
        <f t="shared" si="102"/>
        <v>5</v>
      </c>
      <c r="M153" s="17">
        <f t="shared" si="103"/>
        <v>5</v>
      </c>
      <c r="N153" s="12">
        <f t="shared" si="104"/>
        <v>1.001062881</v>
      </c>
      <c r="O153" s="12">
        <f t="shared" ca="1" si="105"/>
        <v>1.0035197499999999</v>
      </c>
      <c r="P153" s="17">
        <f t="shared" si="114"/>
        <v>0</v>
      </c>
      <c r="Q153" s="14">
        <f t="shared" ca="1" si="96"/>
        <v>35197.499999990003</v>
      </c>
      <c r="R153" s="21">
        <f t="shared" si="97"/>
        <v>0</v>
      </c>
      <c r="S153" s="14">
        <f t="shared" si="106"/>
        <v>0</v>
      </c>
      <c r="T153" s="4" t="str">
        <f t="shared" si="107"/>
        <v>J=</v>
      </c>
      <c r="U153" s="33">
        <f t="shared" si="108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98"/>
        <v>44740</v>
      </c>
      <c r="B154" s="124">
        <f t="shared" ca="1" si="109"/>
        <v>10042251.810000001</v>
      </c>
      <c r="C154" s="7">
        <f t="shared" si="99"/>
        <v>10000000</v>
      </c>
      <c r="D154" s="96">
        <f t="shared" si="113"/>
        <v>44739</v>
      </c>
      <c r="E154" s="94">
        <f ca="1">IF(D154&lt;$B$1,VLOOKUP(D154,[1]DI!$A$4:$B$15000,2,FALSE),0)</f>
        <v>0.13150000000000001</v>
      </c>
      <c r="F154" s="14">
        <f t="shared" ca="1" si="110"/>
        <v>1.0004903700000001</v>
      </c>
      <c r="G154" s="14">
        <f ca="1">(TRUNC(PRODUCT($F$12:$F153),16))</f>
        <v>1.0598815055295201</v>
      </c>
      <c r="H154" s="14">
        <f t="shared" ca="1" si="111"/>
        <v>1.0567684460775</v>
      </c>
      <c r="I154" s="14">
        <f t="shared" ca="1" si="112"/>
        <v>1.00294583</v>
      </c>
      <c r="J154" s="13">
        <f t="shared" si="100"/>
        <v>5.5E-2</v>
      </c>
      <c r="K154" s="33">
        <f t="shared" si="101"/>
        <v>44732</v>
      </c>
      <c r="L154" s="2">
        <f t="shared" si="102"/>
        <v>6</v>
      </c>
      <c r="M154" s="17">
        <f t="shared" si="103"/>
        <v>6</v>
      </c>
      <c r="N154" s="12">
        <f t="shared" si="104"/>
        <v>1.0012755929999999</v>
      </c>
      <c r="O154" s="12">
        <f t="shared" ca="1" si="105"/>
        <v>1.004225181</v>
      </c>
      <c r="P154" s="17">
        <f t="shared" si="114"/>
        <v>0</v>
      </c>
      <c r="Q154" s="14">
        <f t="shared" ca="1" si="96"/>
        <v>42251.81</v>
      </c>
      <c r="R154" s="21">
        <f t="shared" si="97"/>
        <v>0</v>
      </c>
      <c r="S154" s="14">
        <f t="shared" si="106"/>
        <v>0</v>
      </c>
      <c r="T154" s="4" t="str">
        <f t="shared" si="107"/>
        <v>J=</v>
      </c>
      <c r="U154" s="33">
        <f t="shared" si="108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98"/>
        <v>44741</v>
      </c>
      <c r="B155" s="124">
        <f t="shared" ca="1" si="109"/>
        <v>10049311.059999989</v>
      </c>
      <c r="C155" s="7">
        <f t="shared" si="99"/>
        <v>10000000</v>
      </c>
      <c r="D155" s="96">
        <f t="shared" si="113"/>
        <v>44740</v>
      </c>
      <c r="E155" s="94">
        <f ca="1">IF(D155&lt;$B$1,VLOOKUP(D155,[1]DI!$A$4:$B$15000,2,FALSE),0)</f>
        <v>0.13150000000000001</v>
      </c>
      <c r="F155" s="14">
        <f t="shared" ca="1" si="110"/>
        <v>1.0004903700000001</v>
      </c>
      <c r="G155" s="14">
        <f ca="1">(TRUNC(PRODUCT($F$12:$F154),16))</f>
        <v>1.0604012396233899</v>
      </c>
      <c r="H155" s="14">
        <f t="shared" ca="1" si="111"/>
        <v>1.0567684460775</v>
      </c>
      <c r="I155" s="14">
        <f t="shared" ca="1" si="112"/>
        <v>1.00343764</v>
      </c>
      <c r="J155" s="13">
        <f t="shared" si="100"/>
        <v>5.5E-2</v>
      </c>
      <c r="K155" s="33">
        <f t="shared" si="101"/>
        <v>44732</v>
      </c>
      <c r="L155" s="2">
        <f t="shared" si="102"/>
        <v>7</v>
      </c>
      <c r="M155" s="17">
        <f t="shared" si="103"/>
        <v>7</v>
      </c>
      <c r="N155" s="12">
        <f t="shared" si="104"/>
        <v>1.00148835</v>
      </c>
      <c r="O155" s="12">
        <f t="shared" ca="1" si="105"/>
        <v>1.0049311059999999</v>
      </c>
      <c r="P155" s="17">
        <f t="shared" si="114"/>
        <v>0</v>
      </c>
      <c r="Q155" s="14">
        <f t="shared" ca="1" si="96"/>
        <v>49311.059999990001</v>
      </c>
      <c r="R155" s="21">
        <f t="shared" si="97"/>
        <v>0</v>
      </c>
      <c r="S155" s="14">
        <f t="shared" si="106"/>
        <v>0</v>
      </c>
      <c r="T155" s="4" t="str">
        <f t="shared" si="107"/>
        <v>J=</v>
      </c>
      <c r="U155" s="33">
        <f t="shared" si="108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98"/>
        <v>44742</v>
      </c>
      <c r="B156" s="124">
        <f t="shared" ca="1" si="109"/>
        <v>10056375.36999999</v>
      </c>
      <c r="C156" s="7">
        <f t="shared" si="99"/>
        <v>10000000</v>
      </c>
      <c r="D156" s="96">
        <f t="shared" si="113"/>
        <v>44741</v>
      </c>
      <c r="E156" s="94">
        <f ca="1">IF(D156&lt;$B$1,VLOOKUP(D156,[1]DI!$A$4:$B$15000,2,FALSE),0)</f>
        <v>0.13150000000000001</v>
      </c>
      <c r="F156" s="14">
        <f t="shared" ca="1" si="110"/>
        <v>1.0004903700000001</v>
      </c>
      <c r="G156" s="14">
        <f ca="1">(TRUNC(PRODUCT($F$12:$F155),16))</f>
        <v>1.06092122857926</v>
      </c>
      <c r="H156" s="14">
        <f t="shared" ca="1" si="111"/>
        <v>1.0567684460775</v>
      </c>
      <c r="I156" s="14">
        <f t="shared" ca="1" si="112"/>
        <v>1.0039297</v>
      </c>
      <c r="J156" s="13">
        <f t="shared" si="100"/>
        <v>5.5E-2</v>
      </c>
      <c r="K156" s="33">
        <f t="shared" si="101"/>
        <v>44732</v>
      </c>
      <c r="L156" s="2">
        <f t="shared" si="102"/>
        <v>8</v>
      </c>
      <c r="M156" s="17">
        <f t="shared" si="103"/>
        <v>8</v>
      </c>
      <c r="N156" s="12">
        <f t="shared" si="104"/>
        <v>1.0017011520000001</v>
      </c>
      <c r="O156" s="12">
        <f t="shared" ca="1" si="105"/>
        <v>1.0056375369999999</v>
      </c>
      <c r="P156" s="17">
        <f t="shared" si="114"/>
        <v>0</v>
      </c>
      <c r="Q156" s="14">
        <f t="shared" ca="1" si="96"/>
        <v>56375.369999989998</v>
      </c>
      <c r="R156" s="21">
        <f t="shared" si="97"/>
        <v>0</v>
      </c>
      <c r="S156" s="14">
        <f t="shared" si="106"/>
        <v>0</v>
      </c>
      <c r="T156" s="4" t="str">
        <f t="shared" si="107"/>
        <v>J=</v>
      </c>
      <c r="U156" s="33">
        <f t="shared" si="108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98"/>
        <v>44743</v>
      </c>
      <c r="B157" s="124">
        <f t="shared" ca="1" si="109"/>
        <v>10063444.640000001</v>
      </c>
      <c r="C157" s="7">
        <f t="shared" si="99"/>
        <v>10000000</v>
      </c>
      <c r="D157" s="96">
        <f t="shared" si="113"/>
        <v>44742</v>
      </c>
      <c r="E157" s="94">
        <f ca="1">IF(D157&lt;$B$1,VLOOKUP(D157,[1]DI!$A$4:$B$15000,2,FALSE),0)</f>
        <v>0.13150000000000001</v>
      </c>
      <c r="F157" s="14">
        <f t="shared" ca="1" si="110"/>
        <v>1.0004903700000001</v>
      </c>
      <c r="G157" s="14">
        <f ca="1">(TRUNC(PRODUCT($F$12:$F156),16))</f>
        <v>1.06144147252212</v>
      </c>
      <c r="H157" s="14">
        <f t="shared" ca="1" si="111"/>
        <v>1.0567684460775</v>
      </c>
      <c r="I157" s="14">
        <f t="shared" ca="1" si="112"/>
        <v>1.0044219999999999</v>
      </c>
      <c r="J157" s="13">
        <f t="shared" si="100"/>
        <v>5.5E-2</v>
      </c>
      <c r="K157" s="33">
        <f t="shared" si="101"/>
        <v>44732</v>
      </c>
      <c r="L157" s="2">
        <f t="shared" si="102"/>
        <v>9</v>
      </c>
      <c r="M157" s="17">
        <f t="shared" si="103"/>
        <v>9</v>
      </c>
      <c r="N157" s="12">
        <f t="shared" si="104"/>
        <v>1.001914</v>
      </c>
      <c r="O157" s="12">
        <f t="shared" ca="1" si="105"/>
        <v>1.0063444640000001</v>
      </c>
      <c r="P157" s="17">
        <f t="shared" si="114"/>
        <v>0</v>
      </c>
      <c r="Q157" s="14">
        <f t="shared" ca="1" si="96"/>
        <v>63444.639999999999</v>
      </c>
      <c r="R157" s="21">
        <f t="shared" si="97"/>
        <v>0</v>
      </c>
      <c r="S157" s="14">
        <f t="shared" si="106"/>
        <v>0</v>
      </c>
      <c r="T157" s="4" t="str">
        <f t="shared" si="107"/>
        <v>J=</v>
      </c>
      <c r="U157" s="33">
        <f t="shared" si="108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98"/>
        <v>44746</v>
      </c>
      <c r="B158" s="124">
        <f t="shared" ca="1" si="109"/>
        <v>10070518.749999991</v>
      </c>
      <c r="C158" s="7">
        <f t="shared" si="99"/>
        <v>10000000</v>
      </c>
      <c r="D158" s="96">
        <f t="shared" si="113"/>
        <v>44743</v>
      </c>
      <c r="E158" s="94">
        <f ca="1">IF(D158&lt;$B$1,VLOOKUP(D158,[1]DI!$A$4:$B$15000,2,FALSE),0)</f>
        <v>0.13150000000000001</v>
      </c>
      <c r="F158" s="14">
        <f t="shared" ca="1" si="110"/>
        <v>1.0004903700000001</v>
      </c>
      <c r="G158" s="14">
        <f ca="1">(TRUNC(PRODUCT($F$12:$F157),16))</f>
        <v>1.0619619715769999</v>
      </c>
      <c r="H158" s="14">
        <f t="shared" ca="1" si="111"/>
        <v>1.0567684460775</v>
      </c>
      <c r="I158" s="14">
        <f t="shared" ca="1" si="112"/>
        <v>1.00491453</v>
      </c>
      <c r="J158" s="13">
        <f t="shared" si="100"/>
        <v>5.5E-2</v>
      </c>
      <c r="K158" s="33">
        <f t="shared" si="101"/>
        <v>44732</v>
      </c>
      <c r="L158" s="2">
        <f t="shared" si="102"/>
        <v>10</v>
      </c>
      <c r="M158" s="17">
        <f t="shared" si="103"/>
        <v>10</v>
      </c>
      <c r="N158" s="12">
        <f t="shared" si="104"/>
        <v>1.0021268919999999</v>
      </c>
      <c r="O158" s="12">
        <f t="shared" ca="1" si="105"/>
        <v>1.0070518749999999</v>
      </c>
      <c r="P158" s="17">
        <f t="shared" si="114"/>
        <v>0</v>
      </c>
      <c r="Q158" s="14">
        <f t="shared" ca="1" si="96"/>
        <v>70518.749999990003</v>
      </c>
      <c r="R158" s="21">
        <f t="shared" si="97"/>
        <v>0</v>
      </c>
      <c r="S158" s="14">
        <f t="shared" si="106"/>
        <v>0</v>
      </c>
      <c r="T158" s="4" t="str">
        <f t="shared" si="107"/>
        <v>J=</v>
      </c>
      <c r="U158" s="33">
        <f t="shared" si="108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98"/>
        <v>44747</v>
      </c>
      <c r="B159" s="124">
        <f t="shared" ca="1" si="109"/>
        <v>10077597.92</v>
      </c>
      <c r="C159" s="7">
        <f t="shared" si="99"/>
        <v>10000000</v>
      </c>
      <c r="D159" s="96">
        <f t="shared" si="113"/>
        <v>44746</v>
      </c>
      <c r="E159" s="94">
        <f ca="1">IF(D159&lt;$B$1,VLOOKUP(D159,[1]DI!$A$4:$B$15000,2,FALSE),0)</f>
        <v>0.13150000000000001</v>
      </c>
      <c r="F159" s="14">
        <f t="shared" ca="1" si="110"/>
        <v>1.0004903700000001</v>
      </c>
      <c r="G159" s="14">
        <f ca="1">(TRUNC(PRODUCT($F$12:$F158),16))</f>
        <v>1.0624827258690099</v>
      </c>
      <c r="H159" s="14">
        <f t="shared" ca="1" si="111"/>
        <v>1.0567684460775</v>
      </c>
      <c r="I159" s="14">
        <f t="shared" ca="1" si="112"/>
        <v>1.0054073100000001</v>
      </c>
      <c r="J159" s="13">
        <f t="shared" si="100"/>
        <v>5.5E-2</v>
      </c>
      <c r="K159" s="33">
        <f t="shared" si="101"/>
        <v>44732</v>
      </c>
      <c r="L159" s="2">
        <f t="shared" si="102"/>
        <v>11</v>
      </c>
      <c r="M159" s="17">
        <f t="shared" si="103"/>
        <v>11</v>
      </c>
      <c r="N159" s="12">
        <f t="shared" si="104"/>
        <v>1.0023398299999999</v>
      </c>
      <c r="O159" s="12">
        <f t="shared" ca="1" si="105"/>
        <v>1.0077597920000001</v>
      </c>
      <c r="P159" s="17">
        <f t="shared" si="114"/>
        <v>0</v>
      </c>
      <c r="Q159" s="14">
        <f t="shared" ca="1" si="96"/>
        <v>77597.919999999998</v>
      </c>
      <c r="R159" s="21">
        <f t="shared" si="97"/>
        <v>0</v>
      </c>
      <c r="S159" s="14">
        <f t="shared" si="106"/>
        <v>0</v>
      </c>
      <c r="T159" s="4" t="str">
        <f t="shared" si="107"/>
        <v>J=</v>
      </c>
      <c r="U159" s="33">
        <f t="shared" si="108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98"/>
        <v>44748</v>
      </c>
      <c r="B160" s="124">
        <f t="shared" ca="1" si="109"/>
        <v>10084682.149999989</v>
      </c>
      <c r="C160" s="7">
        <f t="shared" si="99"/>
        <v>10000000</v>
      </c>
      <c r="D160" s="96">
        <f t="shared" si="113"/>
        <v>44747</v>
      </c>
      <c r="E160" s="94">
        <f ca="1">IF(D160&lt;$B$1,VLOOKUP(D160,[1]DI!$A$4:$B$15000,2,FALSE),0)</f>
        <v>0.13150000000000001</v>
      </c>
      <c r="F160" s="14">
        <f t="shared" ca="1" si="110"/>
        <v>1.0004903700000001</v>
      </c>
      <c r="G160" s="14">
        <f ca="1">(TRUNC(PRODUCT($F$12:$F159),16))</f>
        <v>1.06300373552329</v>
      </c>
      <c r="H160" s="14">
        <f t="shared" ca="1" si="111"/>
        <v>1.0567684460775</v>
      </c>
      <c r="I160" s="14">
        <f t="shared" ca="1" si="112"/>
        <v>1.0059003399999999</v>
      </c>
      <c r="J160" s="13">
        <f t="shared" si="100"/>
        <v>5.5E-2</v>
      </c>
      <c r="K160" s="33">
        <f t="shared" si="101"/>
        <v>44732</v>
      </c>
      <c r="L160" s="2">
        <f t="shared" si="102"/>
        <v>12</v>
      </c>
      <c r="M160" s="17">
        <f t="shared" si="103"/>
        <v>12</v>
      </c>
      <c r="N160" s="12">
        <f t="shared" si="104"/>
        <v>1.0025528130000001</v>
      </c>
      <c r="O160" s="12">
        <f t="shared" ca="1" si="105"/>
        <v>1.0084682149999999</v>
      </c>
      <c r="P160" s="17">
        <f t="shared" si="114"/>
        <v>0</v>
      </c>
      <c r="Q160" s="14">
        <f t="shared" ca="1" si="96"/>
        <v>84682.149999989997</v>
      </c>
      <c r="R160" s="21">
        <f t="shared" si="97"/>
        <v>0</v>
      </c>
      <c r="S160" s="14">
        <f t="shared" si="106"/>
        <v>0</v>
      </c>
      <c r="T160" s="4" t="str">
        <f t="shared" si="107"/>
        <v>J=</v>
      </c>
      <c r="U160" s="33">
        <f t="shared" si="108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98"/>
        <v>44749</v>
      </c>
      <c r="B161" s="124">
        <f t="shared" ca="1" si="109"/>
        <v>10091771.25999999</v>
      </c>
      <c r="C161" s="7">
        <f t="shared" si="99"/>
        <v>10000000</v>
      </c>
      <c r="D161" s="96">
        <f t="shared" si="113"/>
        <v>44748</v>
      </c>
      <c r="E161" s="94">
        <f ca="1">IF(D161&lt;$B$1,VLOOKUP(D161,[1]DI!$A$4:$B$15000,2,FALSE),0)</f>
        <v>0.13150000000000001</v>
      </c>
      <c r="F161" s="14">
        <f t="shared" ca="1" si="110"/>
        <v>1.0004903700000001</v>
      </c>
      <c r="G161" s="14">
        <f ca="1">(TRUNC(PRODUCT($F$12:$F160),16))</f>
        <v>1.06352500066508</v>
      </c>
      <c r="H161" s="14">
        <f t="shared" ca="1" si="111"/>
        <v>1.0567684460775</v>
      </c>
      <c r="I161" s="14">
        <f t="shared" ca="1" si="112"/>
        <v>1.0063936</v>
      </c>
      <c r="J161" s="13">
        <f t="shared" si="100"/>
        <v>5.5E-2</v>
      </c>
      <c r="K161" s="33">
        <f t="shared" si="101"/>
        <v>44732</v>
      </c>
      <c r="L161" s="2">
        <f t="shared" si="102"/>
        <v>13</v>
      </c>
      <c r="M161" s="17">
        <f t="shared" si="103"/>
        <v>13</v>
      </c>
      <c r="N161" s="12">
        <f t="shared" si="104"/>
        <v>1.0027658420000001</v>
      </c>
      <c r="O161" s="12">
        <f t="shared" ca="1" si="105"/>
        <v>1.009177126</v>
      </c>
      <c r="P161" s="17">
        <f t="shared" si="114"/>
        <v>0</v>
      </c>
      <c r="Q161" s="14">
        <f t="shared" ca="1" si="96"/>
        <v>91771.259999989998</v>
      </c>
      <c r="R161" s="21">
        <f t="shared" si="97"/>
        <v>0</v>
      </c>
      <c r="S161" s="14">
        <f t="shared" si="106"/>
        <v>0</v>
      </c>
      <c r="T161" s="4" t="str">
        <f t="shared" si="107"/>
        <v>J=</v>
      </c>
      <c r="U161" s="33">
        <f t="shared" si="108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98"/>
        <v>44750</v>
      </c>
      <c r="B162" s="124">
        <f t="shared" ca="1" si="109"/>
        <v>10098865.409999991</v>
      </c>
      <c r="C162" s="7">
        <f t="shared" si="99"/>
        <v>10000000</v>
      </c>
      <c r="D162" s="96">
        <f t="shared" si="113"/>
        <v>44749</v>
      </c>
      <c r="E162" s="94">
        <f ca="1">IF(D162&lt;$B$1,VLOOKUP(D162,[1]DI!$A$4:$B$15000,2,FALSE),0)</f>
        <v>0.13150000000000001</v>
      </c>
      <c r="F162" s="14">
        <f t="shared" ca="1" si="110"/>
        <v>1.0004903700000001</v>
      </c>
      <c r="G162" s="14">
        <f ca="1">(TRUNC(PRODUCT($F$12:$F161),16))</f>
        <v>1.0640465214196599</v>
      </c>
      <c r="H162" s="14">
        <f t="shared" ca="1" si="111"/>
        <v>1.0567684460775</v>
      </c>
      <c r="I162" s="14">
        <f t="shared" ca="1" si="112"/>
        <v>1.0068871100000001</v>
      </c>
      <c r="J162" s="13">
        <f t="shared" si="100"/>
        <v>5.5E-2</v>
      </c>
      <c r="K162" s="33">
        <f t="shared" si="101"/>
        <v>44732</v>
      </c>
      <c r="L162" s="2">
        <f t="shared" si="102"/>
        <v>14</v>
      </c>
      <c r="M162" s="17">
        <f t="shared" si="103"/>
        <v>14</v>
      </c>
      <c r="N162" s="12">
        <f t="shared" si="104"/>
        <v>1.0029789149999999</v>
      </c>
      <c r="O162" s="12">
        <f t="shared" ca="1" si="105"/>
        <v>1.009886541</v>
      </c>
      <c r="P162" s="17">
        <f t="shared" si="114"/>
        <v>0</v>
      </c>
      <c r="Q162" s="14">
        <f t="shared" ca="1" si="96"/>
        <v>98865.409999990006</v>
      </c>
      <c r="R162" s="21">
        <f t="shared" si="97"/>
        <v>0</v>
      </c>
      <c r="S162" s="14">
        <f t="shared" si="106"/>
        <v>0</v>
      </c>
      <c r="T162" s="4" t="str">
        <f t="shared" si="107"/>
        <v>J=</v>
      </c>
      <c r="U162" s="33">
        <f t="shared" si="108"/>
        <v>44762</v>
      </c>
      <c r="V162" s="3"/>
      <c r="W162" s="151">
        <f>[2]Plan1!$A244</f>
        <v>44243</v>
      </c>
      <c r="Z162" s="1"/>
      <c r="AB162" s="136">
        <f t="shared" ref="AB162:AB189" si="115">WORKDAY(AC162,-1,$W$160:$W$544)</f>
        <v>44580</v>
      </c>
      <c r="AC162" s="136">
        <f>EDATE(AC161,1)</f>
        <v>44581</v>
      </c>
      <c r="AD162" s="136">
        <f t="shared" ref="AD162" si="116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98"/>
        <v>44753</v>
      </c>
      <c r="B163" s="124">
        <f t="shared" ca="1" si="109"/>
        <v>10105964.43999999</v>
      </c>
      <c r="C163" s="7">
        <f t="shared" si="99"/>
        <v>10000000</v>
      </c>
      <c r="D163" s="96">
        <f t="shared" si="113"/>
        <v>44750</v>
      </c>
      <c r="E163" s="94">
        <f ca="1">IF(D163&lt;$B$1,VLOOKUP(D163,[1]DI!$A$4:$B$15000,2,FALSE),0)</f>
        <v>0.13150000000000001</v>
      </c>
      <c r="F163" s="14">
        <f t="shared" ca="1" si="110"/>
        <v>1.0004903700000001</v>
      </c>
      <c r="G163" s="14">
        <f ca="1">(TRUNC(PRODUCT($F$12:$F162),16))</f>
        <v>1.0645682979123601</v>
      </c>
      <c r="H163" s="14">
        <f t="shared" ca="1" si="111"/>
        <v>1.0567684460775</v>
      </c>
      <c r="I163" s="14">
        <f t="shared" ca="1" si="112"/>
        <v>1.0073808500000001</v>
      </c>
      <c r="J163" s="13">
        <f t="shared" si="100"/>
        <v>5.5E-2</v>
      </c>
      <c r="K163" s="33">
        <f t="shared" si="101"/>
        <v>44732</v>
      </c>
      <c r="L163" s="2">
        <f t="shared" si="102"/>
        <v>15</v>
      </c>
      <c r="M163" s="17">
        <f t="shared" si="103"/>
        <v>15</v>
      </c>
      <c r="N163" s="12">
        <f t="shared" si="104"/>
        <v>1.003192034</v>
      </c>
      <c r="O163" s="12">
        <f t="shared" ca="1" si="105"/>
        <v>1.0105964439999999</v>
      </c>
      <c r="P163" s="17">
        <f t="shared" si="114"/>
        <v>0</v>
      </c>
      <c r="Q163" s="14">
        <f t="shared" ca="1" si="96"/>
        <v>105964.43999999001</v>
      </c>
      <c r="R163" s="21">
        <f t="shared" si="97"/>
        <v>0</v>
      </c>
      <c r="S163" s="14">
        <f t="shared" si="106"/>
        <v>0</v>
      </c>
      <c r="T163" s="4" t="str">
        <f t="shared" si="107"/>
        <v>J=</v>
      </c>
      <c r="U163" s="33">
        <f t="shared" si="108"/>
        <v>44762</v>
      </c>
      <c r="V163" s="3"/>
      <c r="W163" s="151">
        <f>[2]Plan1!$A245</f>
        <v>44288</v>
      </c>
      <c r="Z163" s="1"/>
      <c r="AB163" s="136">
        <f t="shared" si="115"/>
        <v>44610</v>
      </c>
      <c r="AC163" s="136">
        <f t="shared" ref="AC163:AC177" si="117">EDATE(AC162,1)</f>
        <v>44612</v>
      </c>
      <c r="AD163" s="136">
        <f t="shared" ref="AD163:AD189" si="118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98"/>
        <v>44754</v>
      </c>
      <c r="B164" s="124">
        <f t="shared" ca="1" si="109"/>
        <v>10113068.529999999</v>
      </c>
      <c r="C164" s="7">
        <f t="shared" si="99"/>
        <v>10000000</v>
      </c>
      <c r="D164" s="96">
        <f t="shared" si="113"/>
        <v>44753</v>
      </c>
      <c r="E164" s="94">
        <f ca="1">IF(D164&lt;$B$1,VLOOKUP(D164,[1]DI!$A$4:$B$15000,2,FALSE),0)</f>
        <v>0.13150000000000001</v>
      </c>
      <c r="F164" s="14">
        <f t="shared" ca="1" si="110"/>
        <v>1.0004903700000001</v>
      </c>
      <c r="G164" s="14">
        <f ca="1">(TRUNC(PRODUCT($F$12:$F163),16))</f>
        <v>1.0650903302686101</v>
      </c>
      <c r="H164" s="14">
        <f t="shared" ca="1" si="111"/>
        <v>1.0567684460775</v>
      </c>
      <c r="I164" s="14">
        <f t="shared" ca="1" si="112"/>
        <v>1.0078748399999999</v>
      </c>
      <c r="J164" s="13">
        <f t="shared" si="100"/>
        <v>5.5E-2</v>
      </c>
      <c r="K164" s="33">
        <f t="shared" si="101"/>
        <v>44732</v>
      </c>
      <c r="L164" s="2">
        <f t="shared" si="102"/>
        <v>16</v>
      </c>
      <c r="M164" s="17">
        <f t="shared" si="103"/>
        <v>16</v>
      </c>
      <c r="N164" s="12">
        <f t="shared" si="104"/>
        <v>1.0034051980000001</v>
      </c>
      <c r="O164" s="12">
        <f t="shared" ca="1" si="105"/>
        <v>1.011306853</v>
      </c>
      <c r="P164" s="17">
        <f t="shared" si="114"/>
        <v>0</v>
      </c>
      <c r="Q164" s="14">
        <f t="shared" ca="1" si="96"/>
        <v>113068.53</v>
      </c>
      <c r="R164" s="21">
        <f t="shared" si="97"/>
        <v>0</v>
      </c>
      <c r="S164" s="14">
        <f t="shared" si="106"/>
        <v>0</v>
      </c>
      <c r="T164" s="4" t="str">
        <f t="shared" si="107"/>
        <v>J=</v>
      </c>
      <c r="U164" s="33">
        <f t="shared" si="108"/>
        <v>44762</v>
      </c>
      <c r="V164" s="3"/>
      <c r="W164" s="151">
        <f>[2]Plan1!$A246</f>
        <v>44307</v>
      </c>
      <c r="Z164" s="1"/>
      <c r="AB164" s="136">
        <f t="shared" si="115"/>
        <v>44638</v>
      </c>
      <c r="AC164" s="136">
        <f t="shared" si="117"/>
        <v>44640</v>
      </c>
      <c r="AD164" s="136">
        <f t="shared" si="118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98"/>
        <v>44755</v>
      </c>
      <c r="B165" s="124">
        <f t="shared" ca="1" si="109"/>
        <v>10120177.609999999</v>
      </c>
      <c r="C165" s="7">
        <f t="shared" si="99"/>
        <v>10000000</v>
      </c>
      <c r="D165" s="96">
        <f t="shared" si="113"/>
        <v>44754</v>
      </c>
      <c r="E165" s="94">
        <f ca="1">IF(D165&lt;$B$1,VLOOKUP(D165,[1]DI!$A$4:$B$15000,2,FALSE),0)</f>
        <v>0.13150000000000001</v>
      </c>
      <c r="F165" s="14">
        <f t="shared" ca="1" si="110"/>
        <v>1.0004903700000001</v>
      </c>
      <c r="G165" s="14">
        <f ca="1">(TRUNC(PRODUCT($F$12:$F164),16))</f>
        <v>1.0656126186138699</v>
      </c>
      <c r="H165" s="14">
        <f t="shared" ca="1" si="111"/>
        <v>1.0567684460775</v>
      </c>
      <c r="I165" s="14">
        <f t="shared" ca="1" si="112"/>
        <v>1.0083690700000001</v>
      </c>
      <c r="J165" s="13">
        <f t="shared" si="100"/>
        <v>5.5E-2</v>
      </c>
      <c r="K165" s="33">
        <f t="shared" si="101"/>
        <v>44732</v>
      </c>
      <c r="L165" s="2">
        <f t="shared" si="102"/>
        <v>17</v>
      </c>
      <c r="M165" s="17">
        <f t="shared" si="103"/>
        <v>17</v>
      </c>
      <c r="N165" s="12">
        <f t="shared" si="104"/>
        <v>1.0036184079999999</v>
      </c>
      <c r="O165" s="12">
        <f t="shared" ca="1" si="105"/>
        <v>1.0120177610000001</v>
      </c>
      <c r="P165" s="17">
        <f t="shared" si="114"/>
        <v>0</v>
      </c>
      <c r="Q165" s="14">
        <f t="shared" ca="1" si="96"/>
        <v>120177.61</v>
      </c>
      <c r="R165" s="21">
        <f t="shared" si="97"/>
        <v>0</v>
      </c>
      <c r="S165" s="14">
        <f t="shared" si="106"/>
        <v>0</v>
      </c>
      <c r="T165" s="4" t="str">
        <f t="shared" si="107"/>
        <v>J=</v>
      </c>
      <c r="U165" s="33">
        <f t="shared" si="108"/>
        <v>44762</v>
      </c>
      <c r="V165" s="3"/>
      <c r="W165" s="151">
        <f>[2]Plan1!$A247</f>
        <v>44317</v>
      </c>
      <c r="Z165" s="1"/>
      <c r="AB165" s="136">
        <f t="shared" si="115"/>
        <v>44670</v>
      </c>
      <c r="AC165" s="136">
        <f t="shared" si="117"/>
        <v>44671</v>
      </c>
      <c r="AD165" s="136">
        <f t="shared" si="118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98"/>
        <v>44756</v>
      </c>
      <c r="B166" s="124">
        <f t="shared" ca="1" si="109"/>
        <v>10127291.75</v>
      </c>
      <c r="C166" s="7">
        <f t="shared" si="99"/>
        <v>10000000</v>
      </c>
      <c r="D166" s="96">
        <f t="shared" si="113"/>
        <v>44755</v>
      </c>
      <c r="E166" s="94">
        <f ca="1">IF(D166&lt;$B$1,VLOOKUP(D166,[1]DI!$A$4:$B$15000,2,FALSE),0)</f>
        <v>0.13150000000000001</v>
      </c>
      <c r="F166" s="14">
        <f t="shared" ca="1" si="110"/>
        <v>1.0004903700000001</v>
      </c>
      <c r="G166" s="14">
        <f ca="1">(TRUNC(PRODUCT($F$12:$F165),16))</f>
        <v>1.06613516307366</v>
      </c>
      <c r="H166" s="14">
        <f t="shared" ca="1" si="111"/>
        <v>1.0567684460775</v>
      </c>
      <c r="I166" s="14">
        <f t="shared" ca="1" si="112"/>
        <v>1.0088635500000001</v>
      </c>
      <c r="J166" s="13">
        <f t="shared" si="100"/>
        <v>5.5E-2</v>
      </c>
      <c r="K166" s="33">
        <f t="shared" si="101"/>
        <v>44732</v>
      </c>
      <c r="L166" s="2">
        <f t="shared" si="102"/>
        <v>18</v>
      </c>
      <c r="M166" s="17">
        <f t="shared" si="103"/>
        <v>18</v>
      </c>
      <c r="N166" s="12">
        <f t="shared" si="104"/>
        <v>1.0038316629999999</v>
      </c>
      <c r="O166" s="12">
        <f t="shared" ca="1" si="105"/>
        <v>1.012729175</v>
      </c>
      <c r="P166" s="17">
        <f t="shared" si="114"/>
        <v>0</v>
      </c>
      <c r="Q166" s="14">
        <f t="shared" ca="1" si="96"/>
        <v>127291.75</v>
      </c>
      <c r="R166" s="21">
        <f t="shared" si="97"/>
        <v>0</v>
      </c>
      <c r="S166" s="14">
        <f t="shared" si="106"/>
        <v>0</v>
      </c>
      <c r="T166" s="4" t="str">
        <f t="shared" si="107"/>
        <v>J=</v>
      </c>
      <c r="U166" s="33">
        <f t="shared" si="108"/>
        <v>44762</v>
      </c>
      <c r="V166" s="3"/>
      <c r="W166" s="151">
        <f>[2]Plan1!$A248</f>
        <v>44350</v>
      </c>
      <c r="Z166" s="1"/>
      <c r="AB166" s="136">
        <f t="shared" si="115"/>
        <v>44700</v>
      </c>
      <c r="AC166" s="136">
        <f t="shared" si="117"/>
        <v>44701</v>
      </c>
      <c r="AD166" s="136">
        <f t="shared" si="118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98"/>
        <v>44757</v>
      </c>
      <c r="B167" s="124">
        <f t="shared" ca="1" si="109"/>
        <v>10134410.77</v>
      </c>
      <c r="C167" s="7">
        <f t="shared" si="99"/>
        <v>10000000</v>
      </c>
      <c r="D167" s="96">
        <f t="shared" si="113"/>
        <v>44756</v>
      </c>
      <c r="E167" s="94">
        <f ca="1">IF(D167&lt;$B$1,VLOOKUP(D167,[1]DI!$A$4:$B$15000,2,FALSE),0)</f>
        <v>0.13150000000000001</v>
      </c>
      <c r="F167" s="14">
        <f t="shared" ca="1" si="110"/>
        <v>1.0004903700000001</v>
      </c>
      <c r="G167" s="14">
        <f ca="1">(TRUNC(PRODUCT($F$12:$F166),16))</f>
        <v>1.06665796377357</v>
      </c>
      <c r="H167" s="14">
        <f t="shared" ca="1" si="111"/>
        <v>1.0567684460775</v>
      </c>
      <c r="I167" s="14">
        <f t="shared" ca="1" si="112"/>
        <v>1.00935826</v>
      </c>
      <c r="J167" s="13">
        <f t="shared" si="100"/>
        <v>5.5E-2</v>
      </c>
      <c r="K167" s="33">
        <f t="shared" si="101"/>
        <v>44732</v>
      </c>
      <c r="L167" s="2">
        <f t="shared" si="102"/>
        <v>19</v>
      </c>
      <c r="M167" s="17">
        <f t="shared" si="103"/>
        <v>19</v>
      </c>
      <c r="N167" s="12">
        <f t="shared" si="104"/>
        <v>1.0040449629999999</v>
      </c>
      <c r="O167" s="12">
        <f t="shared" ca="1" si="105"/>
        <v>1.013441077</v>
      </c>
      <c r="P167" s="17">
        <f t="shared" si="114"/>
        <v>0</v>
      </c>
      <c r="Q167" s="14">
        <f t="shared" ca="1" si="96"/>
        <v>134410.76999999999</v>
      </c>
      <c r="R167" s="21">
        <f t="shared" si="97"/>
        <v>0</v>
      </c>
      <c r="S167" s="14">
        <f t="shared" si="106"/>
        <v>0</v>
      </c>
      <c r="T167" s="4" t="str">
        <f t="shared" si="107"/>
        <v>J=</v>
      </c>
      <c r="U167" s="33">
        <f t="shared" si="108"/>
        <v>44762</v>
      </c>
      <c r="V167" s="3"/>
      <c r="W167" s="151">
        <f>[2]Plan1!$A249</f>
        <v>44446</v>
      </c>
      <c r="Z167" s="1"/>
      <c r="AB167" s="136">
        <f t="shared" si="115"/>
        <v>44729</v>
      </c>
      <c r="AC167" s="136">
        <f t="shared" si="117"/>
        <v>44732</v>
      </c>
      <c r="AD167" s="136">
        <f t="shared" si="118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98"/>
        <v>44760</v>
      </c>
      <c r="B168" s="124">
        <f t="shared" ca="1" si="109"/>
        <v>10141534.859999999</v>
      </c>
      <c r="C168" s="7">
        <f t="shared" si="99"/>
        <v>10000000</v>
      </c>
      <c r="D168" s="96">
        <f t="shared" si="113"/>
        <v>44757</v>
      </c>
      <c r="E168" s="94">
        <f ca="1">IF(D168&lt;$B$1,VLOOKUP(D168,[1]DI!$A$4:$B$15000,2,FALSE),0)</f>
        <v>0.13150000000000001</v>
      </c>
      <c r="F168" s="14">
        <f t="shared" ca="1" si="110"/>
        <v>1.0004903700000001</v>
      </c>
      <c r="G168" s="14">
        <f ca="1">(TRUNC(PRODUCT($F$12:$F167),16))</f>
        <v>1.06718102083927</v>
      </c>
      <c r="H168" s="14">
        <f t="shared" ca="1" si="111"/>
        <v>1.0567684460775</v>
      </c>
      <c r="I168" s="14">
        <f t="shared" ca="1" si="112"/>
        <v>1.0098532200000001</v>
      </c>
      <c r="J168" s="13">
        <f t="shared" si="100"/>
        <v>5.5E-2</v>
      </c>
      <c r="K168" s="33">
        <f t="shared" si="101"/>
        <v>44732</v>
      </c>
      <c r="L168" s="2">
        <f t="shared" si="102"/>
        <v>20</v>
      </c>
      <c r="M168" s="17">
        <f t="shared" si="103"/>
        <v>20</v>
      </c>
      <c r="N168" s="12">
        <f t="shared" si="104"/>
        <v>1.004258308</v>
      </c>
      <c r="O168" s="12">
        <f t="shared" ca="1" si="105"/>
        <v>1.0141534860000001</v>
      </c>
      <c r="P168" s="17">
        <f t="shared" si="114"/>
        <v>0</v>
      </c>
      <c r="Q168" s="14">
        <f t="shared" ca="1" si="96"/>
        <v>141534.85999999999</v>
      </c>
      <c r="R168" s="21">
        <f t="shared" si="97"/>
        <v>0</v>
      </c>
      <c r="S168" s="14">
        <f t="shared" si="106"/>
        <v>0</v>
      </c>
      <c r="T168" s="4" t="str">
        <f t="shared" si="107"/>
        <v>J=</v>
      </c>
      <c r="U168" s="33">
        <f t="shared" si="108"/>
        <v>44762</v>
      </c>
      <c r="V168" s="3"/>
      <c r="W168" s="151">
        <f>[2]Plan1!$A250</f>
        <v>44481</v>
      </c>
      <c r="Z168" s="1"/>
      <c r="AB168" s="136">
        <f t="shared" si="115"/>
        <v>44761</v>
      </c>
      <c r="AC168" s="136">
        <f t="shared" si="117"/>
        <v>44762</v>
      </c>
      <c r="AD168" s="136">
        <f t="shared" si="118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98"/>
        <v>44761</v>
      </c>
      <c r="B169" s="124">
        <f t="shared" ca="1" si="109"/>
        <v>10148663.939999999</v>
      </c>
      <c r="C169" s="7">
        <f t="shared" si="99"/>
        <v>10000000</v>
      </c>
      <c r="D169" s="96">
        <f t="shared" si="113"/>
        <v>44760</v>
      </c>
      <c r="E169" s="94">
        <f ca="1">IF(D169&lt;$B$1,VLOOKUP(D169,[1]DI!$A$4:$B$15000,2,FALSE),0)</f>
        <v>0.13150000000000001</v>
      </c>
      <c r="F169" s="14">
        <f t="shared" ca="1" si="110"/>
        <v>1.0004903700000001</v>
      </c>
      <c r="G169" s="14">
        <f ca="1">(TRUNC(PRODUCT($F$12:$F168),16))</f>
        <v>1.0677043343964601</v>
      </c>
      <c r="H169" s="14">
        <f t="shared" ca="1" si="111"/>
        <v>1.0567684460775</v>
      </c>
      <c r="I169" s="14">
        <f t="shared" ca="1" si="112"/>
        <v>1.0103484199999999</v>
      </c>
      <c r="J169" s="13">
        <f t="shared" si="100"/>
        <v>5.5E-2</v>
      </c>
      <c r="K169" s="33">
        <f t="shared" si="101"/>
        <v>44732</v>
      </c>
      <c r="L169" s="2">
        <f t="shared" si="102"/>
        <v>21</v>
      </c>
      <c r="M169" s="17">
        <f t="shared" si="103"/>
        <v>21</v>
      </c>
      <c r="N169" s="12">
        <f t="shared" si="104"/>
        <v>1.004471699</v>
      </c>
      <c r="O169" s="12">
        <f t="shared" ca="1" si="105"/>
        <v>1.014866394</v>
      </c>
      <c r="P169" s="17">
        <f t="shared" si="114"/>
        <v>0</v>
      </c>
      <c r="Q169" s="14">
        <f t="shared" ca="1" si="96"/>
        <v>148663.94</v>
      </c>
      <c r="R169" s="21">
        <f t="shared" si="97"/>
        <v>0</v>
      </c>
      <c r="S169" s="14">
        <f t="shared" si="106"/>
        <v>0</v>
      </c>
      <c r="T169" s="4" t="str">
        <f t="shared" si="107"/>
        <v>J=</v>
      </c>
      <c r="U169" s="33">
        <f t="shared" si="108"/>
        <v>44762</v>
      </c>
      <c r="V169" s="3"/>
      <c r="W169" s="151">
        <f>[2]Plan1!$A251</f>
        <v>44502</v>
      </c>
      <c r="Z169" s="1"/>
      <c r="AB169" s="136">
        <f t="shared" si="115"/>
        <v>44792</v>
      </c>
      <c r="AC169" s="136">
        <f t="shared" si="117"/>
        <v>44793</v>
      </c>
      <c r="AD169" s="136">
        <f t="shared" si="118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98"/>
        <v>44762</v>
      </c>
      <c r="B170" s="124">
        <f t="shared" ca="1" si="109"/>
        <v>10155798.1</v>
      </c>
      <c r="C170" s="7">
        <f t="shared" si="99"/>
        <v>10000000</v>
      </c>
      <c r="D170" s="96">
        <f t="shared" si="113"/>
        <v>44761</v>
      </c>
      <c r="E170" s="94">
        <f ca="1">IF(D170&lt;$B$1,VLOOKUP(D170,[1]DI!$A$4:$B$15000,2,FALSE),0)</f>
        <v>0.13150000000000001</v>
      </c>
      <c r="F170" s="14">
        <f t="shared" ca="1" si="110"/>
        <v>1.0004903700000001</v>
      </c>
      <c r="G170" s="14">
        <f ca="1">(TRUNC(PRODUCT($F$12:$F169),16))</f>
        <v>1.06822790457091</v>
      </c>
      <c r="H170" s="14">
        <f t="shared" ca="1" si="111"/>
        <v>1.0567684460775</v>
      </c>
      <c r="I170" s="14">
        <f t="shared" ca="1" si="112"/>
        <v>1.01084387</v>
      </c>
      <c r="J170" s="13">
        <f t="shared" si="100"/>
        <v>5.5E-2</v>
      </c>
      <c r="K170" s="33">
        <f t="shared" si="101"/>
        <v>44732</v>
      </c>
      <c r="L170" s="2">
        <f t="shared" si="102"/>
        <v>22</v>
      </c>
      <c r="M170" s="17">
        <f t="shared" si="103"/>
        <v>22</v>
      </c>
      <c r="N170" s="12">
        <f t="shared" si="104"/>
        <v>1.0046851349999999</v>
      </c>
      <c r="O170" s="12">
        <f t="shared" ca="1" si="105"/>
        <v>1.01557981</v>
      </c>
      <c r="P170" s="17">
        <f t="shared" si="114"/>
        <v>8</v>
      </c>
      <c r="Q170" s="14">
        <f t="shared" ca="1" si="96"/>
        <v>155798.1</v>
      </c>
      <c r="R170" s="21">
        <f t="shared" si="97"/>
        <v>0</v>
      </c>
      <c r="S170" s="14">
        <f t="shared" si="106"/>
        <v>0</v>
      </c>
      <c r="T170" s="4" t="str">
        <f t="shared" si="107"/>
        <v>J=</v>
      </c>
      <c r="U170" s="33">
        <f t="shared" si="108"/>
        <v>44762</v>
      </c>
      <c r="V170" s="3"/>
      <c r="W170" s="151">
        <f>[2]Plan1!$A252</f>
        <v>44515</v>
      </c>
      <c r="Z170" s="1"/>
      <c r="AB170" s="136">
        <f t="shared" si="115"/>
        <v>44823</v>
      </c>
      <c r="AC170" s="136">
        <f t="shared" si="117"/>
        <v>44824</v>
      </c>
      <c r="AD170" s="136">
        <f t="shared" si="118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98"/>
        <v>44763</v>
      </c>
      <c r="B171" s="124">
        <f t="shared" ca="1" si="109"/>
        <v>10007029.59999999</v>
      </c>
      <c r="C171" s="7">
        <f t="shared" si="99"/>
        <v>10000000</v>
      </c>
      <c r="D171" s="96">
        <f t="shared" si="113"/>
        <v>44762</v>
      </c>
      <c r="E171" s="94">
        <f ca="1">IF(D171&lt;$B$1,VLOOKUP(D171,[1]DI!$A$4:$B$15000,2,FALSE),0)</f>
        <v>0.13150000000000001</v>
      </c>
      <c r="F171" s="14">
        <f t="shared" ca="1" si="110"/>
        <v>1.0004903700000001</v>
      </c>
      <c r="G171" s="14">
        <f ca="1">(TRUNC(PRODUCT($F$12:$F170),16))</f>
        <v>1.06875173148848</v>
      </c>
      <c r="H171" s="14">
        <f t="shared" ca="1" si="111"/>
        <v>1.06822790457091</v>
      </c>
      <c r="I171" s="14">
        <f t="shared" ca="1" si="112"/>
        <v>1.0004903700000001</v>
      </c>
      <c r="J171" s="13">
        <f t="shared" si="100"/>
        <v>5.5E-2</v>
      </c>
      <c r="K171" s="33">
        <f t="shared" si="101"/>
        <v>44762</v>
      </c>
      <c r="L171" s="2">
        <f t="shared" si="102"/>
        <v>1</v>
      </c>
      <c r="M171" s="17">
        <f t="shared" si="103"/>
        <v>1</v>
      </c>
      <c r="N171" s="12">
        <f t="shared" si="104"/>
        <v>1.0002124859999999</v>
      </c>
      <c r="O171" s="12">
        <f t="shared" ca="1" si="105"/>
        <v>1.0007029599999999</v>
      </c>
      <c r="P171" s="17">
        <f t="shared" si="114"/>
        <v>0</v>
      </c>
      <c r="Q171" s="14">
        <f t="shared" ca="1" si="96"/>
        <v>7029.5999999899996</v>
      </c>
      <c r="R171" s="21">
        <f t="shared" si="97"/>
        <v>0</v>
      </c>
      <c r="S171" s="14">
        <f t="shared" si="106"/>
        <v>0</v>
      </c>
      <c r="T171" s="4" t="str">
        <f t="shared" si="107"/>
        <v>J=</v>
      </c>
      <c r="U171" s="33">
        <f t="shared" si="108"/>
        <v>44795</v>
      </c>
      <c r="V171" s="3"/>
      <c r="W171" s="151">
        <f>[2]Plan1!$A253</f>
        <v>44555</v>
      </c>
      <c r="Z171" s="1"/>
      <c r="AB171" s="136">
        <f t="shared" si="115"/>
        <v>44853</v>
      </c>
      <c r="AC171" s="136">
        <f t="shared" si="117"/>
        <v>44854</v>
      </c>
      <c r="AD171" s="136">
        <f t="shared" si="118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98"/>
        <v>44764</v>
      </c>
      <c r="B172" s="124">
        <f t="shared" ca="1" si="109"/>
        <v>10014064.140000001</v>
      </c>
      <c r="C172" s="7">
        <f t="shared" si="99"/>
        <v>10000000</v>
      </c>
      <c r="D172" s="96">
        <f t="shared" si="113"/>
        <v>44763</v>
      </c>
      <c r="E172" s="94">
        <f ca="1">IF(D172&lt;$B$1,VLOOKUP(D172,[1]DI!$A$4:$B$15000,2,FALSE),0)</f>
        <v>0.13150000000000001</v>
      </c>
      <c r="F172" s="14">
        <f t="shared" ca="1" si="110"/>
        <v>1.0004903700000001</v>
      </c>
      <c r="G172" s="14">
        <f ca="1">(TRUNC(PRODUCT($F$12:$F171),16))</f>
        <v>1.0692758152750499</v>
      </c>
      <c r="H172" s="14">
        <f t="shared" ca="1" si="111"/>
        <v>1.06822790457091</v>
      </c>
      <c r="I172" s="14">
        <f t="shared" ca="1" si="112"/>
        <v>1.00098098</v>
      </c>
      <c r="J172" s="13">
        <f t="shared" si="100"/>
        <v>5.5E-2</v>
      </c>
      <c r="K172" s="33">
        <f t="shared" si="101"/>
        <v>44762</v>
      </c>
      <c r="L172" s="2">
        <f t="shared" si="102"/>
        <v>2</v>
      </c>
      <c r="M172" s="17">
        <f t="shared" si="103"/>
        <v>2</v>
      </c>
      <c r="N172" s="12">
        <f t="shared" si="104"/>
        <v>1.000425017</v>
      </c>
      <c r="O172" s="12">
        <f t="shared" ca="1" si="105"/>
        <v>1.0014064140000001</v>
      </c>
      <c r="P172" s="17">
        <f t="shared" si="114"/>
        <v>0</v>
      </c>
      <c r="Q172" s="14">
        <f t="shared" ca="1" si="96"/>
        <v>14064.14</v>
      </c>
      <c r="R172" s="21">
        <f t="shared" si="97"/>
        <v>0</v>
      </c>
      <c r="S172" s="14">
        <f t="shared" si="106"/>
        <v>0</v>
      </c>
      <c r="T172" s="4" t="str">
        <f t="shared" si="107"/>
        <v>J=</v>
      </c>
      <c r="U172" s="33">
        <f t="shared" si="108"/>
        <v>44795</v>
      </c>
      <c r="V172" s="3"/>
      <c r="W172" s="151">
        <f>[2]Plan1!$A254</f>
        <v>44562</v>
      </c>
      <c r="Z172" s="1"/>
      <c r="AB172" s="136">
        <f t="shared" si="115"/>
        <v>44883</v>
      </c>
      <c r="AC172" s="136">
        <f t="shared" si="117"/>
        <v>44885</v>
      </c>
      <c r="AD172" s="136">
        <f t="shared" si="118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98"/>
        <v>44767</v>
      </c>
      <c r="B173" s="124">
        <f t="shared" ca="1" si="109"/>
        <v>10021103.60999999</v>
      </c>
      <c r="C173" s="7">
        <f t="shared" si="99"/>
        <v>10000000</v>
      </c>
      <c r="D173" s="96">
        <f t="shared" si="113"/>
        <v>44764</v>
      </c>
      <c r="E173" s="94">
        <f ca="1">IF(D173&lt;$B$1,VLOOKUP(D173,[1]DI!$A$4:$B$15000,2,FALSE),0)</f>
        <v>0.13150000000000001</v>
      </c>
      <c r="F173" s="14">
        <f t="shared" ca="1" si="110"/>
        <v>1.0004903700000001</v>
      </c>
      <c r="G173" s="14">
        <f ca="1">(TRUNC(PRODUCT($F$12:$F172),16))</f>
        <v>1.06980015605659</v>
      </c>
      <c r="H173" s="14">
        <f t="shared" ca="1" si="111"/>
        <v>1.06822790457091</v>
      </c>
      <c r="I173" s="14">
        <f t="shared" ca="1" si="112"/>
        <v>1.0014718300000001</v>
      </c>
      <c r="J173" s="13">
        <f t="shared" si="100"/>
        <v>5.5E-2</v>
      </c>
      <c r="K173" s="33">
        <f t="shared" si="101"/>
        <v>44762</v>
      </c>
      <c r="L173" s="2">
        <f t="shared" si="102"/>
        <v>3</v>
      </c>
      <c r="M173" s="17">
        <f t="shared" si="103"/>
        <v>3</v>
      </c>
      <c r="N173" s="12">
        <f t="shared" si="104"/>
        <v>1.000637593</v>
      </c>
      <c r="O173" s="12">
        <f t="shared" ca="1" si="105"/>
        <v>1.0021103609999999</v>
      </c>
      <c r="P173" s="17">
        <f t="shared" si="114"/>
        <v>0</v>
      </c>
      <c r="Q173" s="14">
        <f t="shared" ca="1" si="96"/>
        <v>21103.60999999</v>
      </c>
      <c r="R173" s="21">
        <f t="shared" si="97"/>
        <v>0</v>
      </c>
      <c r="S173" s="14">
        <f t="shared" si="106"/>
        <v>0</v>
      </c>
      <c r="T173" s="4" t="str">
        <f t="shared" si="107"/>
        <v>J=</v>
      </c>
      <c r="U173" s="33">
        <f t="shared" si="108"/>
        <v>44795</v>
      </c>
      <c r="V173" s="3"/>
      <c r="W173" s="151">
        <f>[2]Plan1!$A255</f>
        <v>44620</v>
      </c>
      <c r="Z173" s="1"/>
      <c r="AB173" s="136">
        <f t="shared" si="115"/>
        <v>44914</v>
      </c>
      <c r="AC173" s="136">
        <f t="shared" si="117"/>
        <v>44915</v>
      </c>
      <c r="AD173" s="136">
        <f t="shared" si="118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98"/>
        <v>44768</v>
      </c>
      <c r="B174" s="124">
        <f t="shared" ca="1" si="109"/>
        <v>10028148.039999999</v>
      </c>
      <c r="C174" s="7">
        <f t="shared" si="99"/>
        <v>10000000</v>
      </c>
      <c r="D174" s="96">
        <f t="shared" si="113"/>
        <v>44767</v>
      </c>
      <c r="E174" s="94">
        <f ca="1">IF(D174&lt;$B$1,VLOOKUP(D174,[1]DI!$A$4:$B$15000,2,FALSE),0)</f>
        <v>0.13150000000000001</v>
      </c>
      <c r="F174" s="14">
        <f t="shared" ca="1" si="110"/>
        <v>1.0004903700000001</v>
      </c>
      <c r="G174" s="14">
        <f ca="1">(TRUNC(PRODUCT($F$12:$F173),16))</f>
        <v>1.0703247539591101</v>
      </c>
      <c r="H174" s="14">
        <f t="shared" ca="1" si="111"/>
        <v>1.06822790457091</v>
      </c>
      <c r="I174" s="14">
        <f t="shared" ca="1" si="112"/>
        <v>1.00196292</v>
      </c>
      <c r="J174" s="13">
        <f t="shared" si="100"/>
        <v>5.5E-2</v>
      </c>
      <c r="K174" s="33">
        <f t="shared" si="101"/>
        <v>44762</v>
      </c>
      <c r="L174" s="2">
        <f t="shared" si="102"/>
        <v>4</v>
      </c>
      <c r="M174" s="17">
        <f t="shared" si="103"/>
        <v>4</v>
      </c>
      <c r="N174" s="12">
        <f t="shared" si="104"/>
        <v>1.000850215</v>
      </c>
      <c r="O174" s="12">
        <f t="shared" ca="1" si="105"/>
        <v>1.002814804</v>
      </c>
      <c r="P174" s="17">
        <f t="shared" si="114"/>
        <v>0</v>
      </c>
      <c r="Q174" s="14">
        <f t="shared" ca="1" si="96"/>
        <v>28148.04</v>
      </c>
      <c r="R174" s="21">
        <f t="shared" si="97"/>
        <v>0</v>
      </c>
      <c r="S174" s="14">
        <f t="shared" si="106"/>
        <v>0</v>
      </c>
      <c r="T174" s="4" t="str">
        <f t="shared" si="107"/>
        <v>J=</v>
      </c>
      <c r="U174" s="33">
        <f t="shared" si="108"/>
        <v>44795</v>
      </c>
      <c r="V174" s="3"/>
      <c r="W174" s="151">
        <f>[2]Plan1!$A256</f>
        <v>44621</v>
      </c>
      <c r="Z174" s="1"/>
      <c r="AB174" s="136">
        <f t="shared" si="115"/>
        <v>44945</v>
      </c>
      <c r="AC174" s="136">
        <f t="shared" si="117"/>
        <v>44946</v>
      </c>
      <c r="AD174" s="136">
        <f t="shared" si="118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98"/>
        <v>44769</v>
      </c>
      <c r="B175" s="124">
        <f t="shared" ca="1" si="109"/>
        <v>10035197.499999991</v>
      </c>
      <c r="C175" s="7">
        <f t="shared" si="99"/>
        <v>10000000</v>
      </c>
      <c r="D175" s="96">
        <f t="shared" si="113"/>
        <v>44768</v>
      </c>
      <c r="E175" s="94">
        <f ca="1">IF(D175&lt;$B$1,VLOOKUP(D175,[1]DI!$A$4:$B$15000,2,FALSE),0)</f>
        <v>0.13150000000000001</v>
      </c>
      <c r="F175" s="14">
        <f t="shared" ca="1" si="110"/>
        <v>1.0004903700000001</v>
      </c>
      <c r="G175" s="14">
        <f ca="1">(TRUNC(PRODUCT($F$12:$F174),16))</f>
        <v>1.0708496091087101</v>
      </c>
      <c r="H175" s="14">
        <f t="shared" ca="1" si="111"/>
        <v>1.06822790457091</v>
      </c>
      <c r="I175" s="14">
        <f t="shared" ca="1" si="112"/>
        <v>1.0024542599999999</v>
      </c>
      <c r="J175" s="13">
        <f t="shared" si="100"/>
        <v>5.5E-2</v>
      </c>
      <c r="K175" s="33">
        <f t="shared" si="101"/>
        <v>44762</v>
      </c>
      <c r="L175" s="2">
        <f t="shared" si="102"/>
        <v>5</v>
      </c>
      <c r="M175" s="17">
        <f t="shared" si="103"/>
        <v>5</v>
      </c>
      <c r="N175" s="12">
        <f t="shared" si="104"/>
        <v>1.001062881</v>
      </c>
      <c r="O175" s="12">
        <f t="shared" ca="1" si="105"/>
        <v>1.0035197499999999</v>
      </c>
      <c r="P175" s="17">
        <f t="shared" si="114"/>
        <v>0</v>
      </c>
      <c r="Q175" s="14">
        <f t="shared" ca="1" si="96"/>
        <v>35197.499999990003</v>
      </c>
      <c r="R175" s="21">
        <f t="shared" si="97"/>
        <v>0</v>
      </c>
      <c r="S175" s="14">
        <f t="shared" si="106"/>
        <v>0</v>
      </c>
      <c r="T175" s="4" t="str">
        <f t="shared" si="107"/>
        <v>J=</v>
      </c>
      <c r="U175" s="33">
        <f t="shared" si="108"/>
        <v>44795</v>
      </c>
      <c r="V175" s="3"/>
      <c r="W175" s="151">
        <f>[2]Plan1!$A257</f>
        <v>44666</v>
      </c>
      <c r="Z175" s="1"/>
      <c r="AB175" s="136">
        <f t="shared" si="115"/>
        <v>44974</v>
      </c>
      <c r="AC175" s="136">
        <f t="shared" si="117"/>
        <v>44977</v>
      </c>
      <c r="AD175" s="136">
        <f t="shared" si="118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98"/>
        <v>44770</v>
      </c>
      <c r="B176" s="124">
        <f t="shared" ca="1" si="109"/>
        <v>10042251.810000001</v>
      </c>
      <c r="C176" s="7">
        <f t="shared" si="99"/>
        <v>10000000</v>
      </c>
      <c r="D176" s="96">
        <f t="shared" si="113"/>
        <v>44769</v>
      </c>
      <c r="E176" s="94">
        <f ca="1">IF(D176&lt;$B$1,VLOOKUP(D176,[1]DI!$A$4:$B$15000,2,FALSE),0)</f>
        <v>0.13150000000000001</v>
      </c>
      <c r="F176" s="14">
        <f t="shared" ca="1" si="110"/>
        <v>1.0004903700000001</v>
      </c>
      <c r="G176" s="14">
        <f ca="1">(TRUNC(PRODUCT($F$12:$F175),16))</f>
        <v>1.0713747216315299</v>
      </c>
      <c r="H176" s="14">
        <f t="shared" ca="1" si="111"/>
        <v>1.06822790457091</v>
      </c>
      <c r="I176" s="14">
        <f t="shared" ca="1" si="112"/>
        <v>1.00294583</v>
      </c>
      <c r="J176" s="13">
        <f t="shared" si="100"/>
        <v>5.5E-2</v>
      </c>
      <c r="K176" s="33">
        <f t="shared" si="101"/>
        <v>44762</v>
      </c>
      <c r="L176" s="2">
        <f t="shared" si="102"/>
        <v>6</v>
      </c>
      <c r="M176" s="17">
        <f t="shared" si="103"/>
        <v>6</v>
      </c>
      <c r="N176" s="12">
        <f t="shared" si="104"/>
        <v>1.0012755929999999</v>
      </c>
      <c r="O176" s="12">
        <f t="shared" ca="1" si="105"/>
        <v>1.004225181</v>
      </c>
      <c r="P176" s="17">
        <f t="shared" si="114"/>
        <v>0</v>
      </c>
      <c r="Q176" s="14">
        <f t="shared" ca="1" si="96"/>
        <v>42251.81</v>
      </c>
      <c r="R176" s="21">
        <f t="shared" si="97"/>
        <v>0</v>
      </c>
      <c r="S176" s="14">
        <f t="shared" si="106"/>
        <v>0</v>
      </c>
      <c r="T176" s="4" t="str">
        <f t="shared" si="107"/>
        <v>J=</v>
      </c>
      <c r="U176" s="33">
        <f t="shared" si="108"/>
        <v>44795</v>
      </c>
      <c r="V176" s="3"/>
      <c r="W176" s="151">
        <f>[2]Plan1!$A258</f>
        <v>44672</v>
      </c>
      <c r="Z176" s="1"/>
      <c r="AB176" s="136">
        <f t="shared" si="115"/>
        <v>45002</v>
      </c>
      <c r="AC176" s="136">
        <f t="shared" si="117"/>
        <v>45005</v>
      </c>
      <c r="AD176" s="136">
        <f t="shared" si="118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98"/>
        <v>44771</v>
      </c>
      <c r="B177" s="124">
        <f t="shared" ca="1" si="109"/>
        <v>10049311.059999989</v>
      </c>
      <c r="C177" s="7">
        <f t="shared" si="99"/>
        <v>10000000</v>
      </c>
      <c r="D177" s="96">
        <f t="shared" si="113"/>
        <v>44770</v>
      </c>
      <c r="E177" s="94">
        <f ca="1">IF(D177&lt;$B$1,VLOOKUP(D177,[1]DI!$A$4:$B$15000,2,FALSE),0)</f>
        <v>0.13150000000000001</v>
      </c>
      <c r="F177" s="14">
        <f t="shared" ca="1" si="110"/>
        <v>1.0004903700000001</v>
      </c>
      <c r="G177" s="14">
        <f ca="1">(TRUNC(PRODUCT($F$12:$F176),16))</f>
        <v>1.07190009165378</v>
      </c>
      <c r="H177" s="14">
        <f t="shared" ca="1" si="111"/>
        <v>1.06822790457091</v>
      </c>
      <c r="I177" s="14">
        <f t="shared" ca="1" si="112"/>
        <v>1.00343764</v>
      </c>
      <c r="J177" s="13">
        <f t="shared" si="100"/>
        <v>5.5E-2</v>
      </c>
      <c r="K177" s="33">
        <f t="shared" si="101"/>
        <v>44762</v>
      </c>
      <c r="L177" s="2">
        <f t="shared" si="102"/>
        <v>7</v>
      </c>
      <c r="M177" s="17">
        <f t="shared" si="103"/>
        <v>7</v>
      </c>
      <c r="N177" s="12">
        <f t="shared" si="104"/>
        <v>1.00148835</v>
      </c>
      <c r="O177" s="12">
        <f t="shared" ca="1" si="105"/>
        <v>1.0049311059999999</v>
      </c>
      <c r="P177" s="17">
        <f t="shared" si="114"/>
        <v>0</v>
      </c>
      <c r="Q177" s="14">
        <f t="shared" ca="1" si="96"/>
        <v>49311.059999990001</v>
      </c>
      <c r="R177" s="21">
        <f t="shared" si="97"/>
        <v>0</v>
      </c>
      <c r="S177" s="14">
        <f t="shared" si="106"/>
        <v>0</v>
      </c>
      <c r="T177" s="4" t="str">
        <f t="shared" si="107"/>
        <v>J=</v>
      </c>
      <c r="U177" s="33">
        <f t="shared" si="108"/>
        <v>44795</v>
      </c>
      <c r="V177" s="3"/>
      <c r="W177" s="151">
        <f>[2]Plan1!$A259</f>
        <v>44682</v>
      </c>
      <c r="Z177" s="1"/>
      <c r="AB177" s="136">
        <f t="shared" si="115"/>
        <v>45035</v>
      </c>
      <c r="AC177" s="136">
        <f t="shared" si="117"/>
        <v>45036</v>
      </c>
      <c r="AD177" s="136">
        <f t="shared" si="118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98"/>
        <v>44774</v>
      </c>
      <c r="B178" s="124">
        <f t="shared" ca="1" si="109"/>
        <v>10056375.36999999</v>
      </c>
      <c r="C178" s="7">
        <f t="shared" si="99"/>
        <v>10000000</v>
      </c>
      <c r="D178" s="96">
        <f t="shared" si="113"/>
        <v>44771</v>
      </c>
      <c r="E178" s="94">
        <f ca="1">IF(D178&lt;$B$1,VLOOKUP(D178,[1]DI!$A$4:$B$15000,2,FALSE),0)</f>
        <v>0.13150000000000001</v>
      </c>
      <c r="F178" s="14">
        <f t="shared" ca="1" si="110"/>
        <v>1.0004903700000001</v>
      </c>
      <c r="G178" s="14">
        <f ca="1">(TRUNC(PRODUCT($F$12:$F177),16))</f>
        <v>1.0724257193017199</v>
      </c>
      <c r="H178" s="14">
        <f t="shared" ca="1" si="111"/>
        <v>1.06822790457091</v>
      </c>
      <c r="I178" s="14">
        <f t="shared" ca="1" si="112"/>
        <v>1.0039297</v>
      </c>
      <c r="J178" s="13">
        <f t="shared" si="100"/>
        <v>5.5E-2</v>
      </c>
      <c r="K178" s="33">
        <f t="shared" si="101"/>
        <v>44762</v>
      </c>
      <c r="L178" s="2">
        <f t="shared" si="102"/>
        <v>8</v>
      </c>
      <c r="M178" s="17">
        <f t="shared" si="103"/>
        <v>8</v>
      </c>
      <c r="N178" s="12">
        <f t="shared" si="104"/>
        <v>1.0017011520000001</v>
      </c>
      <c r="O178" s="12">
        <f t="shared" ca="1" si="105"/>
        <v>1.0056375369999999</v>
      </c>
      <c r="P178" s="17">
        <f t="shared" si="114"/>
        <v>0</v>
      </c>
      <c r="Q178" s="14">
        <f t="shared" ca="1" si="96"/>
        <v>56375.369999989998</v>
      </c>
      <c r="R178" s="21">
        <f t="shared" si="97"/>
        <v>0</v>
      </c>
      <c r="S178" s="14">
        <f t="shared" si="106"/>
        <v>0</v>
      </c>
      <c r="T178" s="4" t="str">
        <f t="shared" si="107"/>
        <v>J=</v>
      </c>
      <c r="U178" s="33">
        <f t="shared" si="108"/>
        <v>44795</v>
      </c>
      <c r="V178" s="3"/>
      <c r="W178" s="151">
        <f>[2]Plan1!$A260</f>
        <v>44728</v>
      </c>
      <c r="Z178" s="1"/>
      <c r="AB178" s="136">
        <f t="shared" si="115"/>
        <v>45065</v>
      </c>
      <c r="AC178" s="136">
        <v>45066</v>
      </c>
      <c r="AD178" s="136">
        <f t="shared" si="118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98"/>
        <v>44775</v>
      </c>
      <c r="B179" s="124">
        <f t="shared" ca="1" si="109"/>
        <v>10063444.640000001</v>
      </c>
      <c r="C179" s="7">
        <f t="shared" si="99"/>
        <v>10000000</v>
      </c>
      <c r="D179" s="96">
        <f t="shared" si="113"/>
        <v>44774</v>
      </c>
      <c r="E179" s="94">
        <f ca="1">IF(D179&lt;$B$1,VLOOKUP(D179,[1]DI!$A$4:$B$15000,2,FALSE),0)</f>
        <v>0.13150000000000001</v>
      </c>
      <c r="F179" s="14">
        <f t="shared" ca="1" si="110"/>
        <v>1.0004903700000001</v>
      </c>
      <c r="G179" s="14">
        <f ca="1">(TRUNC(PRODUCT($F$12:$F178),16))</f>
        <v>1.07295160470169</v>
      </c>
      <c r="H179" s="14">
        <f t="shared" ca="1" si="111"/>
        <v>1.06822790457091</v>
      </c>
      <c r="I179" s="14">
        <f t="shared" ca="1" si="112"/>
        <v>1.0044219999999999</v>
      </c>
      <c r="J179" s="13">
        <f t="shared" si="100"/>
        <v>5.5E-2</v>
      </c>
      <c r="K179" s="33">
        <f t="shared" si="101"/>
        <v>44762</v>
      </c>
      <c r="L179" s="2">
        <f t="shared" si="102"/>
        <v>9</v>
      </c>
      <c r="M179" s="17">
        <f t="shared" si="103"/>
        <v>9</v>
      </c>
      <c r="N179" s="12">
        <f t="shared" si="104"/>
        <v>1.001914</v>
      </c>
      <c r="O179" s="12">
        <f t="shared" ca="1" si="105"/>
        <v>1.0063444640000001</v>
      </c>
      <c r="P179" s="17">
        <f t="shared" si="114"/>
        <v>0</v>
      </c>
      <c r="Q179" s="14">
        <f t="shared" ca="1" si="96"/>
        <v>63444.639999999999</v>
      </c>
      <c r="R179" s="21">
        <f t="shared" si="97"/>
        <v>0</v>
      </c>
      <c r="S179" s="14">
        <f t="shared" si="106"/>
        <v>0</v>
      </c>
      <c r="T179" s="4" t="str">
        <f t="shared" si="107"/>
        <v>J=</v>
      </c>
      <c r="U179" s="33">
        <f t="shared" si="108"/>
        <v>44795</v>
      </c>
      <c r="V179" s="3"/>
      <c r="W179" s="151">
        <f>[2]Plan1!$A261</f>
        <v>44811</v>
      </c>
      <c r="Z179" s="1"/>
      <c r="AB179" s="136">
        <f t="shared" si="115"/>
        <v>45096</v>
      </c>
      <c r="AC179" s="136">
        <f>EDATE(AC178,1)</f>
        <v>45097</v>
      </c>
      <c r="AD179" s="136">
        <f t="shared" si="118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98"/>
        <v>44776</v>
      </c>
      <c r="B180" s="124">
        <f t="shared" ca="1" si="109"/>
        <v>10070518.749999991</v>
      </c>
      <c r="C180" s="7">
        <f t="shared" si="99"/>
        <v>10000000</v>
      </c>
      <c r="D180" s="96">
        <f t="shared" si="113"/>
        <v>44775</v>
      </c>
      <c r="E180" s="94">
        <f ca="1">IF(D180&lt;$B$1,VLOOKUP(D180,[1]DI!$A$4:$B$15000,2,FALSE),0)</f>
        <v>0.13150000000000001</v>
      </c>
      <c r="F180" s="14">
        <f t="shared" ca="1" si="110"/>
        <v>1.0004903700000001</v>
      </c>
      <c r="G180" s="14">
        <f ca="1">(TRUNC(PRODUCT($F$12:$F179),16))</f>
        <v>1.0734777479800901</v>
      </c>
      <c r="H180" s="14">
        <f t="shared" ca="1" si="111"/>
        <v>1.06822790457091</v>
      </c>
      <c r="I180" s="14">
        <f t="shared" ca="1" si="112"/>
        <v>1.00491453</v>
      </c>
      <c r="J180" s="13">
        <f t="shared" si="100"/>
        <v>5.5E-2</v>
      </c>
      <c r="K180" s="33">
        <f t="shared" si="101"/>
        <v>44762</v>
      </c>
      <c r="L180" s="2">
        <f t="shared" si="102"/>
        <v>10</v>
      </c>
      <c r="M180" s="17">
        <f t="shared" si="103"/>
        <v>10</v>
      </c>
      <c r="N180" s="12">
        <f t="shared" si="104"/>
        <v>1.0021268919999999</v>
      </c>
      <c r="O180" s="12">
        <f t="shared" ca="1" si="105"/>
        <v>1.0070518749999999</v>
      </c>
      <c r="P180" s="17">
        <f t="shared" si="114"/>
        <v>0</v>
      </c>
      <c r="Q180" s="14">
        <f t="shared" ca="1" si="96"/>
        <v>70518.749999990003</v>
      </c>
      <c r="R180" s="21">
        <f t="shared" si="97"/>
        <v>0</v>
      </c>
      <c r="S180" s="14">
        <f t="shared" si="106"/>
        <v>0</v>
      </c>
      <c r="T180" s="4" t="str">
        <f t="shared" si="107"/>
        <v>J=</v>
      </c>
      <c r="U180" s="33">
        <f t="shared" si="108"/>
        <v>44795</v>
      </c>
      <c r="V180" s="3"/>
      <c r="W180" s="151">
        <f>[2]Plan1!$A262</f>
        <v>44846</v>
      </c>
      <c r="Z180" s="1"/>
      <c r="AB180" s="136">
        <f t="shared" si="115"/>
        <v>45126</v>
      </c>
      <c r="AC180" s="136">
        <f t="shared" ref="AC180:AC192" si="119">EDATE(AC179,1)</f>
        <v>45127</v>
      </c>
      <c r="AD180" s="136">
        <f t="shared" si="118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98"/>
        <v>44777</v>
      </c>
      <c r="B181" s="124">
        <f t="shared" ca="1" si="109"/>
        <v>10077597.92</v>
      </c>
      <c r="C181" s="7">
        <f t="shared" si="99"/>
        <v>10000000</v>
      </c>
      <c r="D181" s="96">
        <f t="shared" si="113"/>
        <v>44776</v>
      </c>
      <c r="E181" s="94">
        <f ca="1">IF(D181&lt;$B$1,VLOOKUP(D181,[1]DI!$A$4:$B$15000,2,FALSE),0)</f>
        <v>0.13150000000000001</v>
      </c>
      <c r="F181" s="14">
        <f t="shared" ca="1" si="110"/>
        <v>1.0004903700000001</v>
      </c>
      <c r="G181" s="14">
        <f ca="1">(TRUNC(PRODUCT($F$12:$F180),16))</f>
        <v>1.0740041492633701</v>
      </c>
      <c r="H181" s="14">
        <f t="shared" ca="1" si="111"/>
        <v>1.06822790457091</v>
      </c>
      <c r="I181" s="14">
        <f t="shared" ca="1" si="112"/>
        <v>1.0054073100000001</v>
      </c>
      <c r="J181" s="13">
        <f t="shared" si="100"/>
        <v>5.5E-2</v>
      </c>
      <c r="K181" s="33">
        <f t="shared" si="101"/>
        <v>44762</v>
      </c>
      <c r="L181" s="2">
        <f t="shared" si="102"/>
        <v>11</v>
      </c>
      <c r="M181" s="17">
        <f t="shared" si="103"/>
        <v>11</v>
      </c>
      <c r="N181" s="12">
        <f t="shared" si="104"/>
        <v>1.0023398299999999</v>
      </c>
      <c r="O181" s="12">
        <f t="shared" ca="1" si="105"/>
        <v>1.0077597920000001</v>
      </c>
      <c r="P181" s="17">
        <f t="shared" si="114"/>
        <v>0</v>
      </c>
      <c r="Q181" s="14">
        <f t="shared" ca="1" si="96"/>
        <v>77597.919999999998</v>
      </c>
      <c r="R181" s="21">
        <f t="shared" si="97"/>
        <v>0</v>
      </c>
      <c r="S181" s="14">
        <f t="shared" si="106"/>
        <v>0</v>
      </c>
      <c r="T181" s="4" t="str">
        <f t="shared" si="107"/>
        <v>J=</v>
      </c>
      <c r="U181" s="33">
        <f t="shared" si="108"/>
        <v>44795</v>
      </c>
      <c r="V181" s="3"/>
      <c r="W181" s="151">
        <f>[2]Plan1!$A263</f>
        <v>44867</v>
      </c>
      <c r="Z181" s="1"/>
      <c r="AB181" s="136">
        <f t="shared" si="115"/>
        <v>45156</v>
      </c>
      <c r="AC181" s="136">
        <f t="shared" si="119"/>
        <v>45158</v>
      </c>
      <c r="AD181" s="136">
        <f t="shared" si="118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98"/>
        <v>44778</v>
      </c>
      <c r="B182" s="124">
        <f t="shared" ca="1" si="109"/>
        <v>10084682.149999989</v>
      </c>
      <c r="C182" s="7">
        <f t="shared" si="99"/>
        <v>10000000</v>
      </c>
      <c r="D182" s="96">
        <f t="shared" si="113"/>
        <v>44777</v>
      </c>
      <c r="E182" s="94">
        <f ca="1">IF(D182&lt;$B$1,VLOOKUP(D182,[1]DI!$A$4:$B$15000,2,FALSE),0)</f>
        <v>0.13650000000000001</v>
      </c>
      <c r="F182" s="14">
        <f t="shared" ca="1" si="110"/>
        <v>1.00050788</v>
      </c>
      <c r="G182" s="14">
        <f ca="1">(TRUNC(PRODUCT($F$12:$F181),16))</f>
        <v>1.0745308086780401</v>
      </c>
      <c r="H182" s="14">
        <f t="shared" ca="1" si="111"/>
        <v>1.06822790457091</v>
      </c>
      <c r="I182" s="14">
        <f t="shared" ca="1" si="112"/>
        <v>1.0059003399999999</v>
      </c>
      <c r="J182" s="13">
        <f t="shared" si="100"/>
        <v>5.5E-2</v>
      </c>
      <c r="K182" s="33">
        <f t="shared" si="101"/>
        <v>44762</v>
      </c>
      <c r="L182" s="2">
        <f t="shared" si="102"/>
        <v>12</v>
      </c>
      <c r="M182" s="17">
        <f t="shared" si="103"/>
        <v>12</v>
      </c>
      <c r="N182" s="12">
        <f t="shared" si="104"/>
        <v>1.0025528130000001</v>
      </c>
      <c r="O182" s="12">
        <f t="shared" ca="1" si="105"/>
        <v>1.0084682149999999</v>
      </c>
      <c r="P182" s="17">
        <f t="shared" si="114"/>
        <v>0</v>
      </c>
      <c r="Q182" s="14">
        <f t="shared" ca="1" si="96"/>
        <v>84682.149999989997</v>
      </c>
      <c r="R182" s="21">
        <f t="shared" si="97"/>
        <v>0</v>
      </c>
      <c r="S182" s="14">
        <f t="shared" si="106"/>
        <v>0</v>
      </c>
      <c r="T182" s="4" t="str">
        <f t="shared" si="107"/>
        <v>J=</v>
      </c>
      <c r="U182" s="33">
        <f t="shared" si="108"/>
        <v>44795</v>
      </c>
      <c r="V182" s="3"/>
      <c r="W182" s="151">
        <f>[2]Plan1!$A264</f>
        <v>44880</v>
      </c>
      <c r="Z182" s="1"/>
      <c r="AB182" s="136">
        <f t="shared" si="115"/>
        <v>45188</v>
      </c>
      <c r="AC182" s="136">
        <f t="shared" si="119"/>
        <v>45189</v>
      </c>
      <c r="AD182" s="136">
        <f t="shared" si="118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98"/>
        <v>44781</v>
      </c>
      <c r="B183" s="124">
        <f t="shared" ca="1" si="109"/>
        <v>10091947.839999991</v>
      </c>
      <c r="C183" s="7">
        <f t="shared" si="99"/>
        <v>10000000</v>
      </c>
      <c r="D183" s="96">
        <f t="shared" si="113"/>
        <v>44778</v>
      </c>
      <c r="E183" s="94">
        <f ca="1">IF(D183&lt;$B$1,VLOOKUP(D183,[1]DI!$A$4:$B$15000,2,FALSE),0)</f>
        <v>0.13650000000000001</v>
      </c>
      <c r="F183" s="14">
        <f t="shared" ca="1" si="110"/>
        <v>1.00050788</v>
      </c>
      <c r="G183" s="14">
        <f ca="1">(TRUNC(PRODUCT($F$12:$F182),16))</f>
        <v>1.07507654138515</v>
      </c>
      <c r="H183" s="14">
        <f t="shared" ca="1" si="111"/>
        <v>1.06822790457091</v>
      </c>
      <c r="I183" s="14">
        <f t="shared" ca="1" si="112"/>
        <v>1.00641121</v>
      </c>
      <c r="J183" s="13">
        <f t="shared" si="100"/>
        <v>5.5E-2</v>
      </c>
      <c r="K183" s="33">
        <f t="shared" si="101"/>
        <v>44762</v>
      </c>
      <c r="L183" s="2">
        <f t="shared" si="102"/>
        <v>13</v>
      </c>
      <c r="M183" s="17">
        <f t="shared" si="103"/>
        <v>13</v>
      </c>
      <c r="N183" s="12">
        <f t="shared" si="104"/>
        <v>1.0027658420000001</v>
      </c>
      <c r="O183" s="12">
        <f t="shared" ca="1" si="105"/>
        <v>1.009194784</v>
      </c>
      <c r="P183" s="17">
        <f t="shared" si="114"/>
        <v>0</v>
      </c>
      <c r="Q183" s="14">
        <f t="shared" ca="1" si="96"/>
        <v>91947.839999989999</v>
      </c>
      <c r="R183" s="21">
        <f t="shared" si="97"/>
        <v>0</v>
      </c>
      <c r="S183" s="14">
        <f t="shared" si="106"/>
        <v>0</v>
      </c>
      <c r="T183" s="4" t="str">
        <f t="shared" si="107"/>
        <v>J=</v>
      </c>
      <c r="U183" s="33">
        <f t="shared" si="108"/>
        <v>44795</v>
      </c>
      <c r="V183" s="3"/>
      <c r="W183" s="151">
        <f>[2]Plan1!$A265</f>
        <v>44920</v>
      </c>
      <c r="Z183" s="1"/>
      <c r="AB183" s="136">
        <f t="shared" si="115"/>
        <v>45218</v>
      </c>
      <c r="AC183" s="136">
        <f t="shared" si="119"/>
        <v>45219</v>
      </c>
      <c r="AD183" s="136">
        <f t="shared" si="118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98"/>
        <v>44782</v>
      </c>
      <c r="B184" s="124">
        <f t="shared" ca="1" si="109"/>
        <v>10099218.859999999</v>
      </c>
      <c r="C184" s="7">
        <f t="shared" si="99"/>
        <v>10000000</v>
      </c>
      <c r="D184" s="96">
        <f t="shared" si="113"/>
        <v>44781</v>
      </c>
      <c r="E184" s="94">
        <f ca="1">IF(D184&lt;$B$1,VLOOKUP(D184,[1]DI!$A$4:$B$15000,2,FALSE),0)</f>
        <v>0.13650000000000001</v>
      </c>
      <c r="F184" s="14">
        <f t="shared" ca="1" si="110"/>
        <v>1.00050788</v>
      </c>
      <c r="G184" s="14">
        <f ca="1">(TRUNC(PRODUCT($F$12:$F183),16))</f>
        <v>1.0756225512589901</v>
      </c>
      <c r="H184" s="14">
        <f t="shared" ca="1" si="111"/>
        <v>1.06822790457091</v>
      </c>
      <c r="I184" s="14">
        <f t="shared" ca="1" si="112"/>
        <v>1.00692235</v>
      </c>
      <c r="J184" s="13">
        <f t="shared" si="100"/>
        <v>5.5E-2</v>
      </c>
      <c r="K184" s="33">
        <f t="shared" si="101"/>
        <v>44762</v>
      </c>
      <c r="L184" s="2">
        <f t="shared" si="102"/>
        <v>14</v>
      </c>
      <c r="M184" s="17">
        <f t="shared" si="103"/>
        <v>14</v>
      </c>
      <c r="N184" s="12">
        <f t="shared" si="104"/>
        <v>1.0029789149999999</v>
      </c>
      <c r="O184" s="12">
        <f t="shared" ca="1" si="105"/>
        <v>1.0099218860000001</v>
      </c>
      <c r="P184" s="17">
        <f t="shared" si="114"/>
        <v>0</v>
      </c>
      <c r="Q184" s="14">
        <f t="shared" ca="1" si="96"/>
        <v>99218.86</v>
      </c>
      <c r="R184" s="21">
        <f t="shared" si="97"/>
        <v>0</v>
      </c>
      <c r="S184" s="14">
        <f t="shared" si="106"/>
        <v>0</v>
      </c>
      <c r="T184" s="4" t="str">
        <f t="shared" si="107"/>
        <v>J=</v>
      </c>
      <c r="U184" s="33">
        <f t="shared" si="108"/>
        <v>44795</v>
      </c>
      <c r="V184" s="3"/>
      <c r="W184" s="151">
        <f>[2]Plan1!$A266</f>
        <v>44927</v>
      </c>
      <c r="Z184" s="1"/>
      <c r="AB184" s="136">
        <f t="shared" si="115"/>
        <v>45247</v>
      </c>
      <c r="AC184" s="136">
        <f t="shared" si="119"/>
        <v>45250</v>
      </c>
      <c r="AD184" s="136">
        <f t="shared" si="118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98"/>
        <v>44783</v>
      </c>
      <c r="B185" s="124">
        <f t="shared" ca="1" si="109"/>
        <v>10106495.12999999</v>
      </c>
      <c r="C185" s="7">
        <f t="shared" si="99"/>
        <v>10000000</v>
      </c>
      <c r="D185" s="96">
        <f t="shared" si="113"/>
        <v>44782</v>
      </c>
      <c r="E185" s="94">
        <f ca="1">IF(D185&lt;$B$1,VLOOKUP(D185,[1]DI!$A$4:$B$15000,2,FALSE),0)</f>
        <v>0.13650000000000001</v>
      </c>
      <c r="F185" s="14">
        <f t="shared" ca="1" si="110"/>
        <v>1.00050788</v>
      </c>
      <c r="G185" s="14">
        <f ca="1">(TRUNC(PRODUCT($F$12:$F184),16))</f>
        <v>1.0761688384403301</v>
      </c>
      <c r="H185" s="14">
        <f t="shared" ca="1" si="111"/>
        <v>1.06822790457091</v>
      </c>
      <c r="I185" s="14">
        <f t="shared" ca="1" si="112"/>
        <v>1.0074337499999999</v>
      </c>
      <c r="J185" s="13">
        <f t="shared" si="100"/>
        <v>5.5E-2</v>
      </c>
      <c r="K185" s="33">
        <f t="shared" si="101"/>
        <v>44762</v>
      </c>
      <c r="L185" s="2">
        <f t="shared" si="102"/>
        <v>15</v>
      </c>
      <c r="M185" s="17">
        <f t="shared" si="103"/>
        <v>15</v>
      </c>
      <c r="N185" s="12">
        <f t="shared" si="104"/>
        <v>1.003192034</v>
      </c>
      <c r="O185" s="12">
        <f t="shared" ca="1" si="105"/>
        <v>1.0106495129999999</v>
      </c>
      <c r="P185" s="17">
        <f t="shared" si="114"/>
        <v>0</v>
      </c>
      <c r="Q185" s="14">
        <f t="shared" ca="1" si="96"/>
        <v>106495.12999998999</v>
      </c>
      <c r="R185" s="21">
        <f t="shared" si="97"/>
        <v>0</v>
      </c>
      <c r="S185" s="14">
        <f t="shared" si="106"/>
        <v>0</v>
      </c>
      <c r="T185" s="4" t="str">
        <f t="shared" si="107"/>
        <v>J=</v>
      </c>
      <c r="U185" s="33">
        <f t="shared" si="108"/>
        <v>44795</v>
      </c>
      <c r="V185" s="3"/>
      <c r="W185" s="151">
        <f>[2]Plan1!$A267</f>
        <v>44977</v>
      </c>
      <c r="Z185" s="1"/>
      <c r="AB185" s="136">
        <f t="shared" si="115"/>
        <v>45279</v>
      </c>
      <c r="AC185" s="136">
        <f t="shared" si="119"/>
        <v>45280</v>
      </c>
      <c r="AD185" s="136">
        <f t="shared" si="118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98"/>
        <v>44784</v>
      </c>
      <c r="B186" s="124">
        <f t="shared" ca="1" si="109"/>
        <v>10113776.53999999</v>
      </c>
      <c r="C186" s="7">
        <f t="shared" si="99"/>
        <v>10000000</v>
      </c>
      <c r="D186" s="96">
        <f t="shared" si="113"/>
        <v>44783</v>
      </c>
      <c r="E186" s="94">
        <f ca="1">IF(D186&lt;$B$1,VLOOKUP(D186,[1]DI!$A$4:$B$15000,2,FALSE),0)</f>
        <v>0.13650000000000001</v>
      </c>
      <c r="F186" s="14">
        <f t="shared" ca="1" si="110"/>
        <v>1.00050788</v>
      </c>
      <c r="G186" s="14">
        <f ca="1">(TRUNC(PRODUCT($F$12:$F185),16))</f>
        <v>1.0767154030699899</v>
      </c>
      <c r="H186" s="14">
        <f t="shared" ca="1" si="111"/>
        <v>1.06822790457091</v>
      </c>
      <c r="I186" s="14">
        <f t="shared" ca="1" si="112"/>
        <v>1.0079454000000001</v>
      </c>
      <c r="J186" s="13">
        <f t="shared" si="100"/>
        <v>5.5E-2</v>
      </c>
      <c r="K186" s="33">
        <f t="shared" si="101"/>
        <v>44762</v>
      </c>
      <c r="L186" s="2">
        <f t="shared" si="102"/>
        <v>16</v>
      </c>
      <c r="M186" s="17">
        <f t="shared" si="103"/>
        <v>16</v>
      </c>
      <c r="N186" s="12">
        <f t="shared" si="104"/>
        <v>1.0034051980000001</v>
      </c>
      <c r="O186" s="12">
        <f t="shared" ca="1" si="105"/>
        <v>1.0113776539999999</v>
      </c>
      <c r="P186" s="17">
        <f t="shared" si="114"/>
        <v>0</v>
      </c>
      <c r="Q186" s="14">
        <f t="shared" ca="1" si="96"/>
        <v>113776.53999999</v>
      </c>
      <c r="R186" s="21">
        <f t="shared" si="97"/>
        <v>0</v>
      </c>
      <c r="S186" s="14">
        <f t="shared" si="106"/>
        <v>0</v>
      </c>
      <c r="T186" s="4" t="str">
        <f t="shared" si="107"/>
        <v>J=</v>
      </c>
      <c r="U186" s="33">
        <f t="shared" si="108"/>
        <v>44795</v>
      </c>
      <c r="V186" s="3"/>
      <c r="W186" s="151">
        <f>[2]Plan1!$A268</f>
        <v>44978</v>
      </c>
      <c r="Z186" s="1"/>
      <c r="AB186" s="136">
        <f t="shared" si="115"/>
        <v>45310</v>
      </c>
      <c r="AC186" s="136">
        <f t="shared" si="119"/>
        <v>45311</v>
      </c>
      <c r="AD186" s="136">
        <f t="shared" si="118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98"/>
        <v>44785</v>
      </c>
      <c r="B187" s="124">
        <f t="shared" ca="1" si="109"/>
        <v>10121063.29999999</v>
      </c>
      <c r="C187" s="7">
        <f t="shared" si="99"/>
        <v>10000000</v>
      </c>
      <c r="D187" s="96">
        <f t="shared" si="113"/>
        <v>44784</v>
      </c>
      <c r="E187" s="94">
        <f ca="1">IF(D187&lt;$B$1,VLOOKUP(D187,[1]DI!$A$4:$B$15000,2,FALSE),0)</f>
        <v>0.13650000000000001</v>
      </c>
      <c r="F187" s="14">
        <f t="shared" ca="1" si="110"/>
        <v>1.00050788</v>
      </c>
      <c r="G187" s="14">
        <f ca="1">(TRUNC(PRODUCT($F$12:$F186),16))</f>
        <v>1.07726224528891</v>
      </c>
      <c r="H187" s="14">
        <f t="shared" ca="1" si="111"/>
        <v>1.06822790457091</v>
      </c>
      <c r="I187" s="14">
        <f t="shared" ca="1" si="112"/>
        <v>1.00845732</v>
      </c>
      <c r="J187" s="13">
        <f t="shared" si="100"/>
        <v>5.5E-2</v>
      </c>
      <c r="K187" s="33">
        <f t="shared" si="101"/>
        <v>44762</v>
      </c>
      <c r="L187" s="2">
        <f t="shared" si="102"/>
        <v>17</v>
      </c>
      <c r="M187" s="17">
        <f t="shared" si="103"/>
        <v>17</v>
      </c>
      <c r="N187" s="12">
        <f t="shared" si="104"/>
        <v>1.0036184079999999</v>
      </c>
      <c r="O187" s="12">
        <f t="shared" ca="1" si="105"/>
        <v>1.0121063299999999</v>
      </c>
      <c r="P187" s="17">
        <f t="shared" si="114"/>
        <v>0</v>
      </c>
      <c r="Q187" s="14">
        <f t="shared" ca="1" si="96"/>
        <v>121063.29999999001</v>
      </c>
      <c r="R187" s="21">
        <f t="shared" si="97"/>
        <v>0</v>
      </c>
      <c r="S187" s="14">
        <f t="shared" si="106"/>
        <v>0</v>
      </c>
      <c r="T187" s="4" t="str">
        <f t="shared" si="107"/>
        <v>J=</v>
      </c>
      <c r="U187" s="33">
        <f t="shared" si="108"/>
        <v>44795</v>
      </c>
      <c r="V187" s="3"/>
      <c r="W187" s="151">
        <f>[2]Plan1!$A269</f>
        <v>45023</v>
      </c>
      <c r="Z187" s="1"/>
      <c r="AB187" s="136">
        <f t="shared" si="115"/>
        <v>45341</v>
      </c>
      <c r="AC187" s="136">
        <f t="shared" si="119"/>
        <v>45342</v>
      </c>
      <c r="AD187" s="136">
        <f t="shared" si="118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98"/>
        <v>44788</v>
      </c>
      <c r="B188" s="124">
        <f t="shared" ca="1" si="109"/>
        <v>10128355.210000001</v>
      </c>
      <c r="C188" s="7">
        <f t="shared" si="99"/>
        <v>10000000</v>
      </c>
      <c r="D188" s="96">
        <f t="shared" si="113"/>
        <v>44785</v>
      </c>
      <c r="E188" s="94">
        <f ca="1">IF(D188&lt;$B$1,VLOOKUP(D188,[1]DI!$A$4:$B$15000,2,FALSE),0)</f>
        <v>0.13650000000000001</v>
      </c>
      <c r="F188" s="14">
        <f t="shared" ca="1" si="110"/>
        <v>1.00050788</v>
      </c>
      <c r="G188" s="14">
        <f ca="1">(TRUNC(PRODUCT($F$12:$F187),16))</f>
        <v>1.0778093652380401</v>
      </c>
      <c r="H188" s="14">
        <f t="shared" ca="1" si="111"/>
        <v>1.06822790457091</v>
      </c>
      <c r="I188" s="14">
        <f t="shared" ca="1" si="112"/>
        <v>1.0089694899999999</v>
      </c>
      <c r="J188" s="13">
        <f t="shared" si="100"/>
        <v>5.5E-2</v>
      </c>
      <c r="K188" s="33">
        <f t="shared" si="101"/>
        <v>44762</v>
      </c>
      <c r="L188" s="2">
        <f t="shared" si="102"/>
        <v>18</v>
      </c>
      <c r="M188" s="17">
        <f t="shared" si="103"/>
        <v>18</v>
      </c>
      <c r="N188" s="12">
        <f t="shared" si="104"/>
        <v>1.0038316629999999</v>
      </c>
      <c r="O188" s="12">
        <f t="shared" ca="1" si="105"/>
        <v>1.012835521</v>
      </c>
      <c r="P188" s="17">
        <f t="shared" si="114"/>
        <v>0</v>
      </c>
      <c r="Q188" s="14">
        <f t="shared" ca="1" si="96"/>
        <v>128355.21</v>
      </c>
      <c r="R188" s="21">
        <f t="shared" si="97"/>
        <v>0</v>
      </c>
      <c r="S188" s="14">
        <f t="shared" si="106"/>
        <v>0</v>
      </c>
      <c r="T188" s="4" t="str">
        <f t="shared" si="107"/>
        <v>J=</v>
      </c>
      <c r="U188" s="33">
        <f t="shared" si="108"/>
        <v>44795</v>
      </c>
      <c r="V188" s="3"/>
      <c r="W188" s="151">
        <f>[2]Plan1!$A270</f>
        <v>45037</v>
      </c>
      <c r="Z188" s="1"/>
      <c r="AB188" s="136">
        <f t="shared" si="115"/>
        <v>45370</v>
      </c>
      <c r="AC188" s="136">
        <f t="shared" si="119"/>
        <v>45371</v>
      </c>
      <c r="AD188" s="136">
        <f t="shared" si="118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98"/>
        <v>44789</v>
      </c>
      <c r="B189" s="124">
        <f t="shared" ca="1" si="109"/>
        <v>10135652.470000001</v>
      </c>
      <c r="C189" s="7">
        <f t="shared" si="99"/>
        <v>10000000</v>
      </c>
      <c r="D189" s="96">
        <f t="shared" si="113"/>
        <v>44788</v>
      </c>
      <c r="E189" s="94">
        <f ca="1">IF(D189&lt;$B$1,VLOOKUP(D189,[1]DI!$A$4:$B$15000,2,FALSE),0)</f>
        <v>0.13650000000000001</v>
      </c>
      <c r="F189" s="14">
        <f t="shared" ca="1" si="110"/>
        <v>1.00050788</v>
      </c>
      <c r="G189" s="14">
        <f ca="1">(TRUNC(PRODUCT($F$12:$F188),16))</f>
        <v>1.0783567630584601</v>
      </c>
      <c r="H189" s="14">
        <f t="shared" ca="1" si="111"/>
        <v>1.06822790457091</v>
      </c>
      <c r="I189" s="14">
        <f t="shared" ca="1" si="112"/>
        <v>1.00948193</v>
      </c>
      <c r="J189" s="13">
        <f t="shared" si="100"/>
        <v>5.5E-2</v>
      </c>
      <c r="K189" s="33">
        <f t="shared" si="101"/>
        <v>44762</v>
      </c>
      <c r="L189" s="2">
        <f t="shared" si="102"/>
        <v>19</v>
      </c>
      <c r="M189" s="17">
        <f t="shared" si="103"/>
        <v>19</v>
      </c>
      <c r="N189" s="12">
        <f t="shared" si="104"/>
        <v>1.0040449629999999</v>
      </c>
      <c r="O189" s="12">
        <f t="shared" ca="1" si="105"/>
        <v>1.0135652470000001</v>
      </c>
      <c r="P189" s="17">
        <f t="shared" si="114"/>
        <v>0</v>
      </c>
      <c r="Q189" s="14">
        <f t="shared" ca="1" si="96"/>
        <v>135652.47</v>
      </c>
      <c r="R189" s="21">
        <f t="shared" si="97"/>
        <v>0</v>
      </c>
      <c r="S189" s="14">
        <f t="shared" si="106"/>
        <v>0</v>
      </c>
      <c r="T189" s="4" t="str">
        <f t="shared" si="107"/>
        <v>J=</v>
      </c>
      <c r="U189" s="33">
        <f t="shared" si="108"/>
        <v>44795</v>
      </c>
      <c r="V189" s="3"/>
      <c r="W189" s="151">
        <f>[2]Plan1!$A271</f>
        <v>45047</v>
      </c>
      <c r="Z189" s="1"/>
      <c r="AB189" s="136">
        <f t="shared" si="115"/>
        <v>45401</v>
      </c>
      <c r="AC189" s="136">
        <f t="shared" si="119"/>
        <v>45402</v>
      </c>
      <c r="AD189" s="136">
        <f t="shared" si="118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98"/>
        <v>44790</v>
      </c>
      <c r="B190" s="124">
        <f t="shared" ca="1" si="109"/>
        <v>10142954.87999999</v>
      </c>
      <c r="C190" s="7">
        <f t="shared" si="99"/>
        <v>10000000</v>
      </c>
      <c r="D190" s="96">
        <f t="shared" si="113"/>
        <v>44789</v>
      </c>
      <c r="E190" s="94">
        <f ca="1">IF(D190&lt;$B$1,VLOOKUP(D190,[1]DI!$A$4:$B$15000,2,FALSE),0)</f>
        <v>0.13650000000000001</v>
      </c>
      <c r="F190" s="14">
        <f t="shared" ca="1" si="110"/>
        <v>1.00050788</v>
      </c>
      <c r="G190" s="14">
        <f ca="1">(TRUNC(PRODUCT($F$12:$F189),16))</f>
        <v>1.0789044388912801</v>
      </c>
      <c r="H190" s="14">
        <f t="shared" ca="1" si="111"/>
        <v>1.06822790457091</v>
      </c>
      <c r="I190" s="14">
        <f t="shared" ca="1" si="112"/>
        <v>1.0099946200000001</v>
      </c>
      <c r="J190" s="13">
        <f t="shared" si="100"/>
        <v>5.5E-2</v>
      </c>
      <c r="K190" s="33">
        <f t="shared" si="101"/>
        <v>44762</v>
      </c>
      <c r="L190" s="2">
        <f t="shared" si="102"/>
        <v>20</v>
      </c>
      <c r="M190" s="17">
        <f t="shared" si="103"/>
        <v>20</v>
      </c>
      <c r="N190" s="12">
        <f t="shared" si="104"/>
        <v>1.004258308</v>
      </c>
      <c r="O190" s="12">
        <f t="shared" ca="1" si="105"/>
        <v>1.0142954879999999</v>
      </c>
      <c r="P190" s="17">
        <f t="shared" si="114"/>
        <v>0</v>
      </c>
      <c r="Q190" s="14">
        <f t="shared" ca="1" si="96"/>
        <v>142954.87999998999</v>
      </c>
      <c r="R190" s="21">
        <f t="shared" si="97"/>
        <v>0</v>
      </c>
      <c r="S190" s="14">
        <f t="shared" si="106"/>
        <v>0</v>
      </c>
      <c r="T190" s="4" t="str">
        <f t="shared" si="107"/>
        <v>J=</v>
      </c>
      <c r="U190" s="33">
        <f t="shared" si="108"/>
        <v>44795</v>
      </c>
      <c r="V190" s="3"/>
      <c r="W190" s="151">
        <f>[2]Plan1!$A272</f>
        <v>45085</v>
      </c>
      <c r="Z190" s="1"/>
      <c r="AB190" s="136">
        <f t="shared" ref="AB190:AB192" si="120">WORKDAY(AC190,-1,$W$160:$W$544)</f>
        <v>45429</v>
      </c>
      <c r="AC190" s="136">
        <f t="shared" si="119"/>
        <v>45432</v>
      </c>
      <c r="AD190" s="136">
        <f t="shared" ref="AD190:AD192" si="121">WORKDAY(AB190,1,$W$160:$W$544)</f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98"/>
        <v>44791</v>
      </c>
      <c r="B191" s="124">
        <f t="shared" ca="1" si="109"/>
        <v>10150262.66</v>
      </c>
      <c r="C191" s="7">
        <f t="shared" si="99"/>
        <v>10000000</v>
      </c>
      <c r="D191" s="96">
        <f t="shared" si="113"/>
        <v>44790</v>
      </c>
      <c r="E191" s="94">
        <f ca="1">IF(D191&lt;$B$1,VLOOKUP(D191,[1]DI!$A$4:$B$15000,2,FALSE),0)</f>
        <v>0.13650000000000001</v>
      </c>
      <c r="F191" s="14">
        <f t="shared" ca="1" si="110"/>
        <v>1.00050788</v>
      </c>
      <c r="G191" s="14">
        <f ca="1">(TRUNC(PRODUCT($F$12:$F190),16))</f>
        <v>1.07945239287771</v>
      </c>
      <c r="H191" s="14">
        <f t="shared" ca="1" si="111"/>
        <v>1.06822790457091</v>
      </c>
      <c r="I191" s="14">
        <f t="shared" ca="1" si="112"/>
        <v>1.0105075800000001</v>
      </c>
      <c r="J191" s="13">
        <f t="shared" si="100"/>
        <v>5.5E-2</v>
      </c>
      <c r="K191" s="33">
        <f t="shared" si="101"/>
        <v>44762</v>
      </c>
      <c r="L191" s="2">
        <f t="shared" si="102"/>
        <v>21</v>
      </c>
      <c r="M191" s="17">
        <f t="shared" si="103"/>
        <v>21</v>
      </c>
      <c r="N191" s="12">
        <f t="shared" si="104"/>
        <v>1.004471699</v>
      </c>
      <c r="O191" s="12">
        <f t="shared" ca="1" si="105"/>
        <v>1.015026266</v>
      </c>
      <c r="P191" s="17">
        <f t="shared" si="114"/>
        <v>0</v>
      </c>
      <c r="Q191" s="14">
        <f t="shared" ca="1" si="96"/>
        <v>150262.66</v>
      </c>
      <c r="R191" s="21">
        <f t="shared" si="97"/>
        <v>0</v>
      </c>
      <c r="S191" s="14">
        <f t="shared" si="106"/>
        <v>0</v>
      </c>
      <c r="T191" s="4" t="str">
        <f t="shared" si="107"/>
        <v>J=</v>
      </c>
      <c r="U191" s="33">
        <f t="shared" si="108"/>
        <v>44795</v>
      </c>
      <c r="V191" s="3"/>
      <c r="W191" s="151">
        <f>[2]Plan1!$A273</f>
        <v>45176</v>
      </c>
      <c r="Z191" s="1"/>
      <c r="AB191" s="136">
        <f t="shared" si="120"/>
        <v>45462</v>
      </c>
      <c r="AC191" s="136">
        <f t="shared" si="119"/>
        <v>45463</v>
      </c>
      <c r="AD191" s="136">
        <f t="shared" si="121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98"/>
        <v>44792</v>
      </c>
      <c r="B192" s="124">
        <f t="shared" ca="1" si="109"/>
        <v>10157575.59</v>
      </c>
      <c r="C192" s="7">
        <f t="shared" si="99"/>
        <v>10000000</v>
      </c>
      <c r="D192" s="96">
        <f t="shared" si="113"/>
        <v>44791</v>
      </c>
      <c r="E192" s="94">
        <f ca="1">IF(D192&lt;$B$1,VLOOKUP(D192,[1]DI!$A$4:$B$15000,2,FALSE),0)</f>
        <v>0.13650000000000001</v>
      </c>
      <c r="F192" s="14">
        <f t="shared" ca="1" si="110"/>
        <v>1.00050788</v>
      </c>
      <c r="G192" s="14">
        <f ca="1">(TRUNC(PRODUCT($F$12:$F191),16))</f>
        <v>1.080000625159</v>
      </c>
      <c r="H192" s="14">
        <f t="shared" ca="1" si="111"/>
        <v>1.06822790457091</v>
      </c>
      <c r="I192" s="14">
        <f t="shared" ca="1" si="112"/>
        <v>1.0110207899999999</v>
      </c>
      <c r="J192" s="13">
        <f t="shared" si="100"/>
        <v>5.5E-2</v>
      </c>
      <c r="K192" s="33">
        <f t="shared" si="101"/>
        <v>44762</v>
      </c>
      <c r="L192" s="2">
        <f t="shared" si="102"/>
        <v>22</v>
      </c>
      <c r="M192" s="17">
        <f t="shared" si="103"/>
        <v>22</v>
      </c>
      <c r="N192" s="12">
        <f t="shared" si="104"/>
        <v>1.0046851349999999</v>
      </c>
      <c r="O192" s="12">
        <f t="shared" ca="1" si="105"/>
        <v>1.0157575590000001</v>
      </c>
      <c r="P192" s="17">
        <f t="shared" si="114"/>
        <v>0</v>
      </c>
      <c r="Q192" s="14">
        <f t="shared" ca="1" si="96"/>
        <v>157575.59</v>
      </c>
      <c r="R192" s="21">
        <f t="shared" si="97"/>
        <v>0</v>
      </c>
      <c r="S192" s="14">
        <f t="shared" si="106"/>
        <v>0</v>
      </c>
      <c r="T192" s="4" t="str">
        <f t="shared" si="107"/>
        <v>J=</v>
      </c>
      <c r="U192" s="33">
        <f t="shared" si="108"/>
        <v>44795</v>
      </c>
      <c r="V192" s="3"/>
      <c r="W192" s="151">
        <f>[2]Plan1!$A274</f>
        <v>45211</v>
      </c>
      <c r="Z192" s="1"/>
      <c r="AB192" s="136">
        <f t="shared" si="120"/>
        <v>45492</v>
      </c>
      <c r="AC192" s="136">
        <f t="shared" si="119"/>
        <v>45493</v>
      </c>
      <c r="AD192" s="136">
        <f t="shared" si="121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98"/>
        <v>44795</v>
      </c>
      <c r="B193" s="125">
        <f t="shared" ca="1" si="109"/>
        <v>10164893.880000001</v>
      </c>
      <c r="C193" s="114">
        <f t="shared" si="99"/>
        <v>10000000</v>
      </c>
      <c r="D193" s="96">
        <f t="shared" si="113"/>
        <v>44792</v>
      </c>
      <c r="E193" s="94">
        <f ca="1">IF(D193&lt;$B$1,VLOOKUP(D193,[1]DI!$A$4:$B$15000,2,FALSE),0)</f>
        <v>0.13650000000000001</v>
      </c>
      <c r="F193" s="116">
        <f t="shared" ca="1" si="110"/>
        <v>1.00050788</v>
      </c>
      <c r="G193" s="116">
        <f ca="1">(TRUNC(PRODUCT($F$12:$F192),16))</f>
        <v>1.08054913587651</v>
      </c>
      <c r="H193" s="116">
        <f t="shared" ca="1" si="111"/>
        <v>1.06822790457091</v>
      </c>
      <c r="I193" s="116">
        <f t="shared" ca="1" si="112"/>
        <v>1.0115342700000001</v>
      </c>
      <c r="J193" s="115">
        <f t="shared" si="100"/>
        <v>5.5E-2</v>
      </c>
      <c r="K193" s="117">
        <f t="shared" si="101"/>
        <v>44762</v>
      </c>
      <c r="L193" s="118">
        <f t="shared" si="102"/>
        <v>23</v>
      </c>
      <c r="M193" s="119">
        <f t="shared" si="103"/>
        <v>23</v>
      </c>
      <c r="N193" s="12">
        <f t="shared" si="104"/>
        <v>1.004898616</v>
      </c>
      <c r="O193" s="12">
        <f t="shared" ca="1" si="105"/>
        <v>1.0164893880000001</v>
      </c>
      <c r="P193" s="119">
        <f t="shared" si="114"/>
        <v>9</v>
      </c>
      <c r="Q193" s="14">
        <f t="shared" ca="1" si="96"/>
        <v>164893.88</v>
      </c>
      <c r="R193" s="120">
        <f t="shared" si="97"/>
        <v>0</v>
      </c>
      <c r="S193" s="14">
        <f t="shared" si="106"/>
        <v>0</v>
      </c>
      <c r="T193" s="121" t="str">
        <f t="shared" si="107"/>
        <v>J=</v>
      </c>
      <c r="U193" s="117">
        <f t="shared" si="108"/>
        <v>44795</v>
      </c>
      <c r="V193" s="3"/>
      <c r="W193" s="151">
        <f>[2]Plan1!$A275</f>
        <v>45232</v>
      </c>
      <c r="Z193" s="1"/>
      <c r="AB193" s="136"/>
      <c r="AC193" s="136"/>
      <c r="AD193" s="136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98"/>
        <v>44796</v>
      </c>
      <c r="B194" s="124">
        <f t="shared" ca="1" si="109"/>
        <v>10007204.739999991</v>
      </c>
      <c r="C194" s="7">
        <f t="shared" si="99"/>
        <v>10000000</v>
      </c>
      <c r="D194" s="96">
        <f t="shared" si="113"/>
        <v>44795</v>
      </c>
      <c r="E194" s="94">
        <f ca="1">IF(D194&lt;$B$1,VLOOKUP(D194,[1]DI!$A$4:$B$15000,2,FALSE),0)</f>
        <v>0.13650000000000001</v>
      </c>
      <c r="F194" s="14">
        <f t="shared" ca="1" si="110"/>
        <v>1.00050788</v>
      </c>
      <c r="G194" s="14">
        <f ca="1">(TRUNC(PRODUCT($F$12:$F193),16))</f>
        <v>1.0810979251716399</v>
      </c>
      <c r="H194" s="14">
        <f t="shared" ca="1" si="111"/>
        <v>1.08054913587651</v>
      </c>
      <c r="I194" s="14">
        <f t="shared" ca="1" si="112"/>
        <v>1.00050788</v>
      </c>
      <c r="J194" s="13">
        <f t="shared" si="100"/>
        <v>5.5E-2</v>
      </c>
      <c r="K194" s="33">
        <f t="shared" si="101"/>
        <v>44795</v>
      </c>
      <c r="L194" s="2">
        <f t="shared" si="102"/>
        <v>1</v>
      </c>
      <c r="M194" s="17">
        <f t="shared" si="103"/>
        <v>1</v>
      </c>
      <c r="N194" s="12">
        <f t="shared" si="104"/>
        <v>1.0002124859999999</v>
      </c>
      <c r="O194" s="12">
        <f t="shared" ca="1" si="105"/>
        <v>1.000720474</v>
      </c>
      <c r="P194" s="17">
        <f t="shared" si="114"/>
        <v>0</v>
      </c>
      <c r="Q194" s="14">
        <f t="shared" ca="1" si="96"/>
        <v>7204.7399999899999</v>
      </c>
      <c r="R194" s="21">
        <f t="shared" si="97"/>
        <v>0</v>
      </c>
      <c r="S194" s="14">
        <f t="shared" si="106"/>
        <v>0</v>
      </c>
      <c r="T194" s="4" t="str">
        <f t="shared" si="107"/>
        <v>J=</v>
      </c>
      <c r="U194" s="33">
        <f t="shared" si="108"/>
        <v>44824</v>
      </c>
      <c r="V194" s="22"/>
      <c r="W194" s="151">
        <f>[2]Plan1!$A276</f>
        <v>45245</v>
      </c>
      <c r="Z194" s="1"/>
      <c r="AB194" s="136"/>
      <c r="AC194" s="136"/>
      <c r="AD194" s="136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98"/>
        <v>44797</v>
      </c>
      <c r="B195" s="124">
        <f t="shared" ca="1" si="109"/>
        <v>10014414.68999999</v>
      </c>
      <c r="C195" s="7">
        <f t="shared" si="99"/>
        <v>10000000</v>
      </c>
      <c r="D195" s="96">
        <f t="shared" si="113"/>
        <v>44796</v>
      </c>
      <c r="E195" s="94">
        <f ca="1">IF(D195&lt;$B$1,VLOOKUP(D195,[1]DI!$A$4:$B$15000,2,FALSE),0)</f>
        <v>0.13650000000000001</v>
      </c>
      <c r="F195" s="14">
        <f t="shared" ca="1" si="110"/>
        <v>1.00050788</v>
      </c>
      <c r="G195" s="14">
        <f ca="1">(TRUNC(PRODUCT($F$12:$F194),16))</f>
        <v>1.0816469931858701</v>
      </c>
      <c r="H195" s="14">
        <f t="shared" ca="1" si="111"/>
        <v>1.08054913587651</v>
      </c>
      <c r="I195" s="14">
        <f t="shared" ca="1" si="112"/>
        <v>1.00101602</v>
      </c>
      <c r="J195" s="13">
        <f t="shared" si="100"/>
        <v>5.5E-2</v>
      </c>
      <c r="K195" s="33">
        <f t="shared" si="101"/>
        <v>44795</v>
      </c>
      <c r="L195" s="2">
        <f t="shared" si="102"/>
        <v>2</v>
      </c>
      <c r="M195" s="17">
        <f t="shared" si="103"/>
        <v>2</v>
      </c>
      <c r="N195" s="12">
        <f t="shared" si="104"/>
        <v>1.000425017</v>
      </c>
      <c r="O195" s="12">
        <f t="shared" ca="1" si="105"/>
        <v>1.001441469</v>
      </c>
      <c r="P195" s="17">
        <f t="shared" si="114"/>
        <v>0</v>
      </c>
      <c r="Q195" s="14">
        <f t="shared" ca="1" si="96"/>
        <v>14414.68999999</v>
      </c>
      <c r="R195" s="21">
        <f t="shared" si="97"/>
        <v>0</v>
      </c>
      <c r="S195" s="14">
        <f t="shared" si="106"/>
        <v>0</v>
      </c>
      <c r="T195" s="4" t="str">
        <f t="shared" si="107"/>
        <v>J=</v>
      </c>
      <c r="U195" s="33">
        <f t="shared" si="108"/>
        <v>44824</v>
      </c>
      <c r="V195" s="3"/>
      <c r="W195" s="151">
        <f>[2]Plan1!$A277</f>
        <v>45285</v>
      </c>
      <c r="Z195" s="1"/>
      <c r="AB195" s="136"/>
      <c r="AC195" s="136"/>
      <c r="AD195" s="136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98"/>
        <v>44798</v>
      </c>
      <c r="B196" s="124">
        <f t="shared" ca="1" si="109"/>
        <v>10021629.75</v>
      </c>
      <c r="C196" s="7">
        <f t="shared" si="99"/>
        <v>10000000</v>
      </c>
      <c r="D196" s="96">
        <f t="shared" si="113"/>
        <v>44797</v>
      </c>
      <c r="E196" s="94">
        <f ca="1">IF(D196&lt;$B$1,VLOOKUP(D196,[1]DI!$A$4:$B$15000,2,FALSE),0)</f>
        <v>0.13650000000000001</v>
      </c>
      <c r="F196" s="14">
        <f t="shared" ca="1" si="110"/>
        <v>1.00050788</v>
      </c>
      <c r="G196" s="14">
        <f ca="1">(TRUNC(PRODUCT($F$12:$F195),16))</f>
        <v>1.0821963400607699</v>
      </c>
      <c r="H196" s="14">
        <f t="shared" ca="1" si="111"/>
        <v>1.08054913587651</v>
      </c>
      <c r="I196" s="14">
        <f t="shared" ca="1" si="112"/>
        <v>1.00152441</v>
      </c>
      <c r="J196" s="13">
        <f t="shared" si="100"/>
        <v>5.5E-2</v>
      </c>
      <c r="K196" s="33">
        <f t="shared" si="101"/>
        <v>44795</v>
      </c>
      <c r="L196" s="2">
        <f t="shared" si="102"/>
        <v>3</v>
      </c>
      <c r="M196" s="17">
        <f t="shared" si="103"/>
        <v>3</v>
      </c>
      <c r="N196" s="12">
        <f t="shared" si="104"/>
        <v>1.000637593</v>
      </c>
      <c r="O196" s="12">
        <f t="shared" ca="1" si="105"/>
        <v>1.0021629750000001</v>
      </c>
      <c r="P196" s="17">
        <f t="shared" si="114"/>
        <v>0</v>
      </c>
      <c r="Q196" s="14">
        <f t="shared" ca="1" si="96"/>
        <v>21629.75</v>
      </c>
      <c r="R196" s="21">
        <f t="shared" si="97"/>
        <v>0</v>
      </c>
      <c r="S196" s="14">
        <f t="shared" si="106"/>
        <v>0</v>
      </c>
      <c r="T196" s="4" t="str">
        <f t="shared" si="107"/>
        <v>J=</v>
      </c>
      <c r="U196" s="33">
        <f t="shared" si="108"/>
        <v>44824</v>
      </c>
      <c r="V196" s="3"/>
      <c r="W196" s="151">
        <f>[2]Plan1!$A278</f>
        <v>45292</v>
      </c>
      <c r="Z196" s="1"/>
      <c r="AB196" s="136"/>
      <c r="AC196" s="136"/>
      <c r="AD196" s="136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98"/>
        <v>44799</v>
      </c>
      <c r="B197" s="124">
        <f t="shared" ca="1" si="109"/>
        <v>10028850.140000001</v>
      </c>
      <c r="C197" s="7">
        <f t="shared" si="99"/>
        <v>10000000</v>
      </c>
      <c r="D197" s="96">
        <f t="shared" si="113"/>
        <v>44798</v>
      </c>
      <c r="E197" s="94">
        <f ca="1">IF(D197&lt;$B$1,VLOOKUP(D197,[1]DI!$A$4:$B$15000,2,FALSE),0)</f>
        <v>0.13650000000000001</v>
      </c>
      <c r="F197" s="14">
        <f t="shared" ca="1" si="110"/>
        <v>1.00050788</v>
      </c>
      <c r="G197" s="14">
        <f ca="1">(TRUNC(PRODUCT($F$12:$F196),16))</f>
        <v>1.0827459659379599</v>
      </c>
      <c r="H197" s="14">
        <f t="shared" ca="1" si="111"/>
        <v>1.08054913587651</v>
      </c>
      <c r="I197" s="14">
        <f t="shared" ca="1" si="112"/>
        <v>1.00203307</v>
      </c>
      <c r="J197" s="13">
        <f t="shared" si="100"/>
        <v>5.5E-2</v>
      </c>
      <c r="K197" s="33">
        <f t="shared" si="101"/>
        <v>44795</v>
      </c>
      <c r="L197" s="2">
        <f t="shared" si="102"/>
        <v>4</v>
      </c>
      <c r="M197" s="17">
        <f t="shared" si="103"/>
        <v>4</v>
      </c>
      <c r="N197" s="12">
        <f t="shared" si="104"/>
        <v>1.000850215</v>
      </c>
      <c r="O197" s="12">
        <f t="shared" ca="1" si="105"/>
        <v>1.0028850140000001</v>
      </c>
      <c r="P197" s="17">
        <f t="shared" si="114"/>
        <v>0</v>
      </c>
      <c r="Q197" s="14">
        <f t="shared" ca="1" si="96"/>
        <v>28850.14</v>
      </c>
      <c r="R197" s="21">
        <f t="shared" si="97"/>
        <v>0</v>
      </c>
      <c r="S197" s="14">
        <f t="shared" si="106"/>
        <v>0</v>
      </c>
      <c r="T197" s="4" t="str">
        <f t="shared" si="107"/>
        <v>J=</v>
      </c>
      <c r="U197" s="33">
        <f t="shared" si="108"/>
        <v>44824</v>
      </c>
      <c r="V197" s="22"/>
      <c r="W197" s="151">
        <f>[2]Plan1!$A279</f>
        <v>45334</v>
      </c>
      <c r="Z197" s="1"/>
      <c r="AB197" s="136"/>
      <c r="AC197" s="136"/>
      <c r="AD197" s="136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98"/>
        <v>44802</v>
      </c>
      <c r="B198" s="124">
        <f t="shared" ca="1" si="109"/>
        <v>10036075.630000001</v>
      </c>
      <c r="C198" s="7">
        <f t="shared" si="99"/>
        <v>10000000</v>
      </c>
      <c r="D198" s="96">
        <f t="shared" si="113"/>
        <v>44799</v>
      </c>
      <c r="E198" s="94">
        <f ca="1">IF(D198&lt;$B$1,VLOOKUP(D198,[1]DI!$A$4:$B$15000,2,FALSE),0)</f>
        <v>0.13650000000000001</v>
      </c>
      <c r="F198" s="14">
        <f t="shared" ca="1" si="110"/>
        <v>1.00050788</v>
      </c>
      <c r="G198" s="14">
        <f ca="1">(TRUNC(PRODUCT($F$12:$F197),16))</f>
        <v>1.08329587095914</v>
      </c>
      <c r="H198" s="14">
        <f t="shared" ca="1" si="111"/>
        <v>1.08054913587651</v>
      </c>
      <c r="I198" s="14">
        <f t="shared" ca="1" si="112"/>
        <v>1.0025419799999999</v>
      </c>
      <c r="J198" s="13">
        <f t="shared" si="100"/>
        <v>5.5E-2</v>
      </c>
      <c r="K198" s="33">
        <f t="shared" si="101"/>
        <v>44795</v>
      </c>
      <c r="L198" s="2">
        <f t="shared" si="102"/>
        <v>5</v>
      </c>
      <c r="M198" s="17">
        <f t="shared" si="103"/>
        <v>5</v>
      </c>
      <c r="N198" s="12">
        <f t="shared" si="104"/>
        <v>1.001062881</v>
      </c>
      <c r="O198" s="12">
        <f t="shared" ca="1" si="105"/>
        <v>1.0036075630000001</v>
      </c>
      <c r="P198" s="17">
        <f t="shared" si="114"/>
        <v>0</v>
      </c>
      <c r="Q198" s="14">
        <f t="shared" ca="1" si="96"/>
        <v>36075.629999999997</v>
      </c>
      <c r="R198" s="21">
        <f t="shared" si="97"/>
        <v>0</v>
      </c>
      <c r="S198" s="14">
        <f t="shared" si="106"/>
        <v>0</v>
      </c>
      <c r="T198" s="4" t="str">
        <f t="shared" si="107"/>
        <v>J=</v>
      </c>
      <c r="U198" s="33">
        <f t="shared" si="108"/>
        <v>44824</v>
      </c>
      <c r="V198" s="3"/>
      <c r="W198" s="151">
        <f>[2]Plan1!$A280</f>
        <v>45335</v>
      </c>
      <c r="Z198" s="1"/>
      <c r="AB198" s="136"/>
      <c r="AC198" s="136"/>
      <c r="AD198" s="136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98"/>
        <v>44803</v>
      </c>
      <c r="B199" s="124">
        <f t="shared" ca="1" si="109"/>
        <v>10043306.35</v>
      </c>
      <c r="C199" s="7">
        <f t="shared" si="99"/>
        <v>10000000</v>
      </c>
      <c r="D199" s="96">
        <f t="shared" si="113"/>
        <v>44802</v>
      </c>
      <c r="E199" s="94">
        <f ca="1">IF(D199&lt;$B$1,VLOOKUP(D199,[1]DI!$A$4:$B$15000,2,FALSE),0)</f>
        <v>0.13650000000000001</v>
      </c>
      <c r="F199" s="14">
        <f t="shared" ca="1" si="110"/>
        <v>1.00050788</v>
      </c>
      <c r="G199" s="14">
        <f ca="1">(TRUNC(PRODUCT($F$12:$F198),16))</f>
        <v>1.08384605526608</v>
      </c>
      <c r="H199" s="14">
        <f t="shared" ca="1" si="111"/>
        <v>1.08054913587651</v>
      </c>
      <c r="I199" s="14">
        <f t="shared" ca="1" si="112"/>
        <v>1.0030511499999999</v>
      </c>
      <c r="J199" s="13">
        <f t="shared" si="100"/>
        <v>5.5E-2</v>
      </c>
      <c r="K199" s="33">
        <f t="shared" si="101"/>
        <v>44795</v>
      </c>
      <c r="L199" s="2">
        <f t="shared" si="102"/>
        <v>6</v>
      </c>
      <c r="M199" s="17">
        <f t="shared" si="103"/>
        <v>6</v>
      </c>
      <c r="N199" s="12">
        <f t="shared" si="104"/>
        <v>1.0012755929999999</v>
      </c>
      <c r="O199" s="12">
        <f t="shared" ca="1" si="105"/>
        <v>1.0043306350000001</v>
      </c>
      <c r="P199" s="17">
        <f t="shared" si="114"/>
        <v>0</v>
      </c>
      <c r="Q199" s="14">
        <f t="shared" ca="1" si="96"/>
        <v>43306.35</v>
      </c>
      <c r="R199" s="21">
        <f t="shared" si="97"/>
        <v>0</v>
      </c>
      <c r="S199" s="14">
        <f t="shared" si="106"/>
        <v>0</v>
      </c>
      <c r="T199" s="4" t="str">
        <f t="shared" si="107"/>
        <v>J=</v>
      </c>
      <c r="U199" s="33">
        <f t="shared" si="108"/>
        <v>44824</v>
      </c>
      <c r="V199" s="3"/>
      <c r="W199" s="151">
        <f>[2]Plan1!$A281</f>
        <v>45380</v>
      </c>
      <c r="Z199" s="1"/>
      <c r="AB199" s="136"/>
      <c r="AC199" s="136"/>
      <c r="AD199" s="136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98"/>
        <v>44804</v>
      </c>
      <c r="B200" s="124">
        <f t="shared" ca="1" si="109"/>
        <v>10050542.28999999</v>
      </c>
      <c r="C200" s="7">
        <f t="shared" si="99"/>
        <v>10000000</v>
      </c>
      <c r="D200" s="96">
        <f t="shared" si="113"/>
        <v>44803</v>
      </c>
      <c r="E200" s="94">
        <f ca="1">IF(D200&lt;$B$1,VLOOKUP(D200,[1]DI!$A$4:$B$15000,2,FALSE),0)</f>
        <v>0.13650000000000001</v>
      </c>
      <c r="F200" s="14">
        <f t="shared" ca="1" si="110"/>
        <v>1.00050788</v>
      </c>
      <c r="G200" s="14">
        <f ca="1">(TRUNC(PRODUCT($F$12:$F199),16))</f>
        <v>1.0843965190006299</v>
      </c>
      <c r="H200" s="14">
        <f t="shared" ca="1" si="111"/>
        <v>1.08054913587651</v>
      </c>
      <c r="I200" s="14">
        <f t="shared" ca="1" si="112"/>
        <v>1.00356058</v>
      </c>
      <c r="J200" s="13">
        <f t="shared" si="100"/>
        <v>5.5E-2</v>
      </c>
      <c r="K200" s="33">
        <f t="shared" si="101"/>
        <v>44795</v>
      </c>
      <c r="L200" s="2">
        <f t="shared" si="102"/>
        <v>7</v>
      </c>
      <c r="M200" s="17">
        <f t="shared" si="103"/>
        <v>7</v>
      </c>
      <c r="N200" s="12">
        <f t="shared" si="104"/>
        <v>1.00148835</v>
      </c>
      <c r="O200" s="12">
        <f t="shared" ca="1" si="105"/>
        <v>1.005054229</v>
      </c>
      <c r="P200" s="17">
        <f t="shared" si="114"/>
        <v>0</v>
      </c>
      <c r="Q200" s="14">
        <f t="shared" ca="1" si="96"/>
        <v>50542.289999989996</v>
      </c>
      <c r="R200" s="21">
        <f t="shared" si="97"/>
        <v>0</v>
      </c>
      <c r="S200" s="14">
        <f t="shared" si="106"/>
        <v>0</v>
      </c>
      <c r="T200" s="4" t="str">
        <f t="shared" si="107"/>
        <v>J=</v>
      </c>
      <c r="U200" s="33">
        <f t="shared" si="108"/>
        <v>44824</v>
      </c>
      <c r="V200" s="3"/>
      <c r="W200" s="151">
        <f>[2]Plan1!$A282</f>
        <v>45403</v>
      </c>
      <c r="Z200" s="1"/>
      <c r="AB200" s="136"/>
      <c r="AC200" s="136"/>
      <c r="AD200" s="136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98"/>
        <v>44805</v>
      </c>
      <c r="B201" s="124">
        <f t="shared" ca="1" si="109"/>
        <v>10057783.460000001</v>
      </c>
      <c r="C201" s="7">
        <f t="shared" si="99"/>
        <v>10000000</v>
      </c>
      <c r="D201" s="96">
        <f t="shared" si="113"/>
        <v>44804</v>
      </c>
      <c r="E201" s="94">
        <f ca="1">IF(D201&lt;$B$1,VLOOKUP(D201,[1]DI!$A$4:$B$15000,2,FALSE),0)</f>
        <v>0.13650000000000001</v>
      </c>
      <c r="F201" s="14">
        <f t="shared" ca="1" si="110"/>
        <v>1.00050788</v>
      </c>
      <c r="G201" s="14">
        <f ca="1">(TRUNC(PRODUCT($F$12:$F200),16))</f>
        <v>1.0849472623047001</v>
      </c>
      <c r="H201" s="14">
        <f t="shared" ca="1" si="111"/>
        <v>1.08054913587651</v>
      </c>
      <c r="I201" s="14">
        <f t="shared" ca="1" si="112"/>
        <v>1.0040702699999999</v>
      </c>
      <c r="J201" s="13">
        <f t="shared" si="100"/>
        <v>5.5E-2</v>
      </c>
      <c r="K201" s="33">
        <f t="shared" si="101"/>
        <v>44795</v>
      </c>
      <c r="L201" s="2">
        <f t="shared" si="102"/>
        <v>8</v>
      </c>
      <c r="M201" s="17">
        <f t="shared" si="103"/>
        <v>8</v>
      </c>
      <c r="N201" s="12">
        <f t="shared" si="104"/>
        <v>1.0017011520000001</v>
      </c>
      <c r="O201" s="12">
        <f t="shared" ca="1" si="105"/>
        <v>1.005778346</v>
      </c>
      <c r="P201" s="17">
        <f t="shared" si="114"/>
        <v>0</v>
      </c>
      <c r="Q201" s="14">
        <f t="shared" ca="1" si="96"/>
        <v>57783.46</v>
      </c>
      <c r="R201" s="21">
        <f t="shared" si="97"/>
        <v>0</v>
      </c>
      <c r="S201" s="14">
        <f t="shared" si="106"/>
        <v>0</v>
      </c>
      <c r="T201" s="4" t="str">
        <f t="shared" si="107"/>
        <v>J=</v>
      </c>
      <c r="U201" s="33">
        <f t="shared" si="108"/>
        <v>44824</v>
      </c>
      <c r="V201" s="3"/>
      <c r="W201" s="151">
        <f>[2]Plan1!$A283</f>
        <v>45413</v>
      </c>
      <c r="Z201" s="1"/>
      <c r="AA201" s="26"/>
      <c r="AB201" s="136"/>
      <c r="AC201" s="136"/>
      <c r="AD201" s="13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98"/>
        <v>44806</v>
      </c>
      <c r="B202" s="124">
        <f t="shared" ca="1" si="109"/>
        <v>10065029.86999999</v>
      </c>
      <c r="C202" s="7">
        <f t="shared" si="99"/>
        <v>10000000</v>
      </c>
      <c r="D202" s="96">
        <f t="shared" si="113"/>
        <v>44805</v>
      </c>
      <c r="E202" s="94">
        <f ca="1">IF(D202&lt;$B$1,VLOOKUP(D202,[1]DI!$A$4:$B$15000,2,FALSE),0)</f>
        <v>0.13650000000000001</v>
      </c>
      <c r="F202" s="14">
        <f t="shared" ca="1" si="110"/>
        <v>1.00050788</v>
      </c>
      <c r="G202" s="14">
        <f ca="1">(TRUNC(PRODUCT($F$12:$F201),16))</f>
        <v>1.0854982853202799</v>
      </c>
      <c r="H202" s="14">
        <f t="shared" ca="1" si="111"/>
        <v>1.08054913587651</v>
      </c>
      <c r="I202" s="14">
        <f t="shared" ca="1" si="112"/>
        <v>1.00458022</v>
      </c>
      <c r="J202" s="13">
        <f t="shared" si="100"/>
        <v>5.5E-2</v>
      </c>
      <c r="K202" s="33">
        <f t="shared" si="101"/>
        <v>44795</v>
      </c>
      <c r="L202" s="2">
        <f t="shared" si="102"/>
        <v>9</v>
      </c>
      <c r="M202" s="17">
        <f t="shared" si="103"/>
        <v>9</v>
      </c>
      <c r="N202" s="12">
        <f t="shared" si="104"/>
        <v>1.001914</v>
      </c>
      <c r="O202" s="12">
        <f t="shared" ca="1" si="105"/>
        <v>1.006502987</v>
      </c>
      <c r="P202" s="17">
        <f t="shared" si="114"/>
        <v>0</v>
      </c>
      <c r="Q202" s="14">
        <f t="shared" ca="1" si="96"/>
        <v>65029.869999989998</v>
      </c>
      <c r="R202" s="21">
        <f t="shared" si="97"/>
        <v>0</v>
      </c>
      <c r="S202" s="14">
        <f t="shared" si="106"/>
        <v>0</v>
      </c>
      <c r="T202" s="4" t="str">
        <f t="shared" si="107"/>
        <v>J=</v>
      </c>
      <c r="U202" s="33">
        <f t="shared" si="108"/>
        <v>44824</v>
      </c>
      <c r="V202" s="3"/>
      <c r="W202" s="151">
        <f>[2]Plan1!$A284</f>
        <v>45442</v>
      </c>
      <c r="Z202" s="1"/>
      <c r="AA202" s="26"/>
      <c r="AB202" s="136"/>
      <c r="AC202" s="136"/>
      <c r="AD202" s="13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98"/>
        <v>44809</v>
      </c>
      <c r="B203" s="124">
        <f t="shared" ca="1" si="109"/>
        <v>10072281.389999989</v>
      </c>
      <c r="C203" s="7">
        <f t="shared" si="99"/>
        <v>10000000</v>
      </c>
      <c r="D203" s="96">
        <f t="shared" si="113"/>
        <v>44806</v>
      </c>
      <c r="E203" s="94">
        <f ca="1">IF(D203&lt;$B$1,VLOOKUP(D203,[1]DI!$A$4:$B$15000,2,FALSE),0)</f>
        <v>0.13650000000000001</v>
      </c>
      <c r="F203" s="14">
        <f t="shared" ca="1" si="110"/>
        <v>1.00050788</v>
      </c>
      <c r="G203" s="14">
        <f ca="1">(TRUNC(PRODUCT($F$12:$F202),16))</f>
        <v>1.0860495881894301</v>
      </c>
      <c r="H203" s="14">
        <f t="shared" ca="1" si="111"/>
        <v>1.08054913587651</v>
      </c>
      <c r="I203" s="14">
        <f t="shared" ca="1" si="112"/>
        <v>1.0050904199999999</v>
      </c>
      <c r="J203" s="13">
        <f t="shared" si="100"/>
        <v>5.5E-2</v>
      </c>
      <c r="K203" s="33">
        <f t="shared" si="101"/>
        <v>44795</v>
      </c>
      <c r="L203" s="2">
        <f t="shared" si="102"/>
        <v>10</v>
      </c>
      <c r="M203" s="17">
        <f t="shared" si="103"/>
        <v>10</v>
      </c>
      <c r="N203" s="12">
        <f t="shared" si="104"/>
        <v>1.0021268919999999</v>
      </c>
      <c r="O203" s="12">
        <f t="shared" ca="1" si="105"/>
        <v>1.007228139</v>
      </c>
      <c r="P203" s="17">
        <f t="shared" si="114"/>
        <v>0</v>
      </c>
      <c r="Q203" s="14">
        <f t="shared" ca="1" si="96"/>
        <v>72281.389999990002</v>
      </c>
      <c r="R203" s="21">
        <f t="shared" si="97"/>
        <v>0</v>
      </c>
      <c r="S203" s="14">
        <f t="shared" si="106"/>
        <v>0</v>
      </c>
      <c r="T203" s="4" t="str">
        <f t="shared" si="107"/>
        <v>J=</v>
      </c>
      <c r="U203" s="33">
        <f t="shared" si="108"/>
        <v>44824</v>
      </c>
      <c r="V203" s="3"/>
      <c r="W203" s="151">
        <f>[2]Plan1!$A285</f>
        <v>45542</v>
      </c>
      <c r="Z203" s="1"/>
      <c r="AA203" s="26"/>
      <c r="AB203" s="136"/>
      <c r="AC203" s="136"/>
      <c r="AD203" s="13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98"/>
        <v>44810</v>
      </c>
      <c r="B204" s="124">
        <f t="shared" ca="1" si="109"/>
        <v>10079538.249999991</v>
      </c>
      <c r="C204" s="7">
        <f t="shared" si="99"/>
        <v>10000000</v>
      </c>
      <c r="D204" s="96">
        <f t="shared" si="113"/>
        <v>44809</v>
      </c>
      <c r="E204" s="94">
        <f ca="1">IF(D204&lt;$B$1,VLOOKUP(D204,[1]DI!$A$4:$B$15000,2,FALSE),0)</f>
        <v>0.13650000000000001</v>
      </c>
      <c r="F204" s="14">
        <f t="shared" ca="1" si="110"/>
        <v>1.00050788</v>
      </c>
      <c r="G204" s="14">
        <f ca="1">(TRUNC(PRODUCT($F$12:$F203),16))</f>
        <v>1.08660117105428</v>
      </c>
      <c r="H204" s="14">
        <f t="shared" ca="1" si="111"/>
        <v>1.08054913587651</v>
      </c>
      <c r="I204" s="14">
        <f t="shared" ca="1" si="112"/>
        <v>1.00560089</v>
      </c>
      <c r="J204" s="13">
        <f t="shared" si="100"/>
        <v>5.5E-2</v>
      </c>
      <c r="K204" s="33">
        <f t="shared" si="101"/>
        <v>44795</v>
      </c>
      <c r="L204" s="2">
        <f t="shared" si="102"/>
        <v>11</v>
      </c>
      <c r="M204" s="17">
        <f t="shared" si="103"/>
        <v>11</v>
      </c>
      <c r="N204" s="12">
        <f t="shared" si="104"/>
        <v>1.0023398299999999</v>
      </c>
      <c r="O204" s="12">
        <f t="shared" ca="1" si="105"/>
        <v>1.007953825</v>
      </c>
      <c r="P204" s="17">
        <f t="shared" si="114"/>
        <v>0</v>
      </c>
      <c r="Q204" s="14">
        <f t="shared" ref="Q204:Q256" ca="1" si="122">TRUNC(((O204-1)*C204),8)</f>
        <v>79538.249999990003</v>
      </c>
      <c r="R204" s="21">
        <f t="shared" ref="R204:R267" si="123">IF($P204&gt;0,VLOOKUP($P204,$W$12:$AC$150,7),0)</f>
        <v>0</v>
      </c>
      <c r="S204" s="14">
        <f t="shared" si="106"/>
        <v>0</v>
      </c>
      <c r="T204" s="4" t="str">
        <f t="shared" si="107"/>
        <v>J=</v>
      </c>
      <c r="U204" s="33">
        <f t="shared" si="108"/>
        <v>44824</v>
      </c>
      <c r="V204" s="3"/>
      <c r="W204" s="151">
        <f>[2]Plan1!$A286</f>
        <v>45577</v>
      </c>
      <c r="Z204" s="1"/>
      <c r="AA204" s="26"/>
      <c r="AB204" s="136"/>
      <c r="AC204" s="136"/>
      <c r="AD204" s="13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24">WORKDAY($A204,1,$W$166:$W$544)</f>
        <v>44812</v>
      </c>
      <c r="B205" s="124">
        <f t="shared" ca="1" si="109"/>
        <v>10086800.25</v>
      </c>
      <c r="C205" s="7">
        <f t="shared" ref="C205:C256" si="125">(C204-S204)</f>
        <v>10000000</v>
      </c>
      <c r="D205" s="96">
        <f t="shared" si="113"/>
        <v>44810</v>
      </c>
      <c r="E205" s="94">
        <f ca="1">IF(D205&lt;$B$1,VLOOKUP(D205,[1]DI!$A$4:$B$15000,2,FALSE),0)</f>
        <v>0.13650000000000001</v>
      </c>
      <c r="F205" s="14">
        <f t="shared" ca="1" si="110"/>
        <v>1.00050788</v>
      </c>
      <c r="G205" s="14">
        <f ca="1">(TRUNC(PRODUCT($F$12:$F204),16))</f>
        <v>1.0871530340570399</v>
      </c>
      <c r="H205" s="14">
        <f t="shared" ca="1" si="111"/>
        <v>1.08054913587651</v>
      </c>
      <c r="I205" s="14">
        <f t="shared" ca="1" si="112"/>
        <v>1.00611161</v>
      </c>
      <c r="J205" s="13">
        <f t="shared" ref="J205:J268" si="126">J204</f>
        <v>5.5E-2</v>
      </c>
      <c r="K205" s="33">
        <f t="shared" ref="K205:K256" si="127">IF(P204&gt;0,VLOOKUP(P204,W$12:AG$150,2),K204)</f>
        <v>44795</v>
      </c>
      <c r="L205" s="2">
        <f t="shared" ref="L205:L256" si="128">IF(A205&gt;K205,IF(NETWORKDAYS(K205,A205,$W$160:$W$544)-1=0,1,NETWORKDAYS(K205,A205,$W$160:$W$544)-1),0)</f>
        <v>12</v>
      </c>
      <c r="M205" s="17">
        <f t="shared" ref="M205:M256" si="129">IF(AND(L205=1,L204=1),1,IF(L205&gt;0,IF(L205=L204,L205+1,L205),0))</f>
        <v>12</v>
      </c>
      <c r="N205" s="12">
        <f t="shared" ref="N205:N256" si="130">ROUND((J205+1)^(M205/252),9)</f>
        <v>1.0025528130000001</v>
      </c>
      <c r="O205" s="12">
        <f t="shared" ref="O205:O256" ca="1" si="131">ROUND(I205*N205,9)</f>
        <v>1.0086800250000001</v>
      </c>
      <c r="P205" s="17">
        <f t="shared" si="114"/>
        <v>0</v>
      </c>
      <c r="Q205" s="14">
        <f t="shared" ca="1" si="122"/>
        <v>86800.25</v>
      </c>
      <c r="R205" s="21">
        <f t="shared" si="123"/>
        <v>0</v>
      </c>
      <c r="S205" s="14">
        <f t="shared" ref="S205:S256" si="132">IF(R205&gt;0,TRUNC(R205*C205,8),0)</f>
        <v>0</v>
      </c>
      <c r="T205" s="4" t="str">
        <f t="shared" ref="T205:T256" si="133">IF(P204&gt;0,VLOOKUP(P204,W$12:AG$150,10),T204)</f>
        <v>J=</v>
      </c>
      <c r="U205" s="33">
        <f t="shared" ref="U205:U256" si="134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/>
      <c r="AC205" s="136"/>
      <c r="AD205" s="13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24"/>
        <v>44813</v>
      </c>
      <c r="B206" s="124">
        <f t="shared" ref="B206:B256" ca="1" si="135">IF(A206&lt;=TODAY(),C206+Q206,IF(AND(A206&gt;TODAY(),A206&lt;=$B$1),IF(VLOOKUP(TODAY(),$A$10:$E$5000,4,FALSE)=0,"n.d",C206+Q206),"n.d"))</f>
        <v>10094067.589999991</v>
      </c>
      <c r="C206" s="7">
        <f t="shared" si="125"/>
        <v>10000000</v>
      </c>
      <c r="D206" s="96">
        <f t="shared" si="113"/>
        <v>44812</v>
      </c>
      <c r="E206" s="94">
        <f ca="1">IF(D206&lt;$B$1,VLOOKUP(D206,[1]DI!$A$4:$B$15000,2,FALSE),0)</f>
        <v>0.13650000000000001</v>
      </c>
      <c r="F206" s="14">
        <f t="shared" ref="F206:F256" ca="1" si="136">ROUND(((1+E206)^(1/252)),8)</f>
        <v>1.00050788</v>
      </c>
      <c r="G206" s="14">
        <f ca="1">(TRUNC(PRODUCT($F$12:$F205),16))</f>
        <v>1.08770517733997</v>
      </c>
      <c r="H206" s="14">
        <f t="shared" ref="H206:H256" ca="1" si="137">IF(P205&gt;0,G205,H205)</f>
        <v>1.08054913587651</v>
      </c>
      <c r="I206" s="14">
        <f t="shared" ref="I206:I256" ca="1" si="138">ROUND(G206/H206,8)</f>
        <v>1.0066226</v>
      </c>
      <c r="J206" s="13">
        <f t="shared" si="126"/>
        <v>5.5E-2</v>
      </c>
      <c r="K206" s="33">
        <f t="shared" si="127"/>
        <v>44795</v>
      </c>
      <c r="L206" s="2">
        <f t="shared" si="128"/>
        <v>13</v>
      </c>
      <c r="M206" s="17">
        <f t="shared" si="129"/>
        <v>13</v>
      </c>
      <c r="N206" s="12">
        <f t="shared" si="130"/>
        <v>1.0027658420000001</v>
      </c>
      <c r="O206" s="12">
        <f t="shared" ca="1" si="131"/>
        <v>1.009406759</v>
      </c>
      <c r="P206" s="17">
        <f t="shared" si="114"/>
        <v>0</v>
      </c>
      <c r="Q206" s="14">
        <f t="shared" ca="1" si="122"/>
        <v>94067.589999989999</v>
      </c>
      <c r="R206" s="21">
        <f t="shared" si="123"/>
        <v>0</v>
      </c>
      <c r="S206" s="14">
        <f t="shared" si="132"/>
        <v>0</v>
      </c>
      <c r="T206" s="4" t="str">
        <f t="shared" si="133"/>
        <v>J=</v>
      </c>
      <c r="U206" s="33">
        <f t="shared" si="134"/>
        <v>44824</v>
      </c>
      <c r="V206" s="3"/>
      <c r="W206" s="151">
        <f>[2]Plan1!$A288</f>
        <v>45611</v>
      </c>
      <c r="Z206" s="1"/>
      <c r="AA206" s="26"/>
      <c r="AB206" s="136"/>
      <c r="AC206" s="136"/>
      <c r="AD206" s="13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24"/>
        <v>44816</v>
      </c>
      <c r="B207" s="124">
        <f t="shared" ca="1" si="135"/>
        <v>10101340.059999989</v>
      </c>
      <c r="C207" s="7">
        <f t="shared" si="125"/>
        <v>10000000</v>
      </c>
      <c r="D207" s="96">
        <f t="shared" ref="D207:D270" si="139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36"/>
        <v>1.00050788</v>
      </c>
      <c r="G207" s="14">
        <f ca="1">(TRUNC(PRODUCT($F$12:$F206),16))</f>
        <v>1.0882576010454399</v>
      </c>
      <c r="H207" s="14">
        <f t="shared" ca="1" si="137"/>
        <v>1.08054913587651</v>
      </c>
      <c r="I207" s="14">
        <f t="shared" ca="1" si="138"/>
        <v>1.0071338400000001</v>
      </c>
      <c r="J207" s="13">
        <f t="shared" si="126"/>
        <v>5.5E-2</v>
      </c>
      <c r="K207" s="33">
        <f t="shared" si="127"/>
        <v>44795</v>
      </c>
      <c r="L207" s="2">
        <f t="shared" si="128"/>
        <v>14</v>
      </c>
      <c r="M207" s="17">
        <f t="shared" si="129"/>
        <v>14</v>
      </c>
      <c r="N207" s="12">
        <f t="shared" si="130"/>
        <v>1.0029789149999999</v>
      </c>
      <c r="O207" s="12">
        <f t="shared" ca="1" si="131"/>
        <v>1.0101340059999999</v>
      </c>
      <c r="P207" s="17">
        <f t="shared" ref="P207:P256" si="140">IF(VLOOKUP(A207,X$12:AE$150,8)=VLOOKUP(A206,X$12:AE$150,8),0,VLOOKUP(A207,X$12:AE$150,8))</f>
        <v>0</v>
      </c>
      <c r="Q207" s="14">
        <f t="shared" ca="1" si="122"/>
        <v>101340.05999999</v>
      </c>
      <c r="R207" s="21">
        <f t="shared" si="123"/>
        <v>0</v>
      </c>
      <c r="S207" s="14">
        <f t="shared" si="132"/>
        <v>0</v>
      </c>
      <c r="T207" s="4" t="str">
        <f t="shared" si="133"/>
        <v>J=</v>
      </c>
      <c r="U207" s="33">
        <f t="shared" si="134"/>
        <v>44824</v>
      </c>
      <c r="V207" s="3"/>
      <c r="W207" s="151">
        <f>[2]Plan1!$A289</f>
        <v>45616</v>
      </c>
      <c r="Z207" s="1"/>
      <c r="AA207" s="26"/>
      <c r="AB207" s="136"/>
      <c r="AC207" s="136"/>
      <c r="AD207" s="13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24"/>
        <v>44817</v>
      </c>
      <c r="B208" s="124">
        <f t="shared" ca="1" si="135"/>
        <v>10108617.779999999</v>
      </c>
      <c r="C208" s="7">
        <f t="shared" si="125"/>
        <v>10000000</v>
      </c>
      <c r="D208" s="96">
        <f t="shared" si="139"/>
        <v>44816</v>
      </c>
      <c r="E208" s="94">
        <f ca="1">IF(D208&lt;$B$1,VLOOKUP(D208,[1]DI!$A$4:$B$15000,2,FALSE),0)</f>
        <v>0.13650000000000001</v>
      </c>
      <c r="F208" s="14">
        <f t="shared" ca="1" si="136"/>
        <v>1.00050788</v>
      </c>
      <c r="G208" s="14">
        <f ca="1">(TRUNC(PRODUCT($F$12:$F207),16))</f>
        <v>1.08881030531586</v>
      </c>
      <c r="H208" s="14">
        <f t="shared" ca="1" si="137"/>
        <v>1.08054913587651</v>
      </c>
      <c r="I208" s="14">
        <f t="shared" ca="1" si="138"/>
        <v>1.0076453400000001</v>
      </c>
      <c r="J208" s="13">
        <f t="shared" si="126"/>
        <v>5.5E-2</v>
      </c>
      <c r="K208" s="33">
        <f t="shared" si="127"/>
        <v>44795</v>
      </c>
      <c r="L208" s="2">
        <f t="shared" si="128"/>
        <v>15</v>
      </c>
      <c r="M208" s="17">
        <f t="shared" si="129"/>
        <v>15</v>
      </c>
      <c r="N208" s="12">
        <f t="shared" si="130"/>
        <v>1.003192034</v>
      </c>
      <c r="O208" s="12">
        <f t="shared" ca="1" si="131"/>
        <v>1.010861778</v>
      </c>
      <c r="P208" s="17">
        <f t="shared" si="140"/>
        <v>0</v>
      </c>
      <c r="Q208" s="14">
        <f t="shared" ca="1" si="122"/>
        <v>108617.78</v>
      </c>
      <c r="R208" s="21">
        <f t="shared" si="123"/>
        <v>0</v>
      </c>
      <c r="S208" s="14">
        <f t="shared" si="132"/>
        <v>0</v>
      </c>
      <c r="T208" s="4" t="str">
        <f t="shared" si="133"/>
        <v>J=</v>
      </c>
      <c r="U208" s="33">
        <f t="shared" si="134"/>
        <v>44824</v>
      </c>
      <c r="V208" s="3"/>
      <c r="W208" s="151">
        <f>[2]Plan1!$A290</f>
        <v>45651</v>
      </c>
      <c r="Z208" s="1"/>
      <c r="AA208" s="26"/>
      <c r="AB208" s="136"/>
      <c r="AC208" s="136"/>
      <c r="AD208" s="13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24"/>
        <v>44818</v>
      </c>
      <c r="B209" s="124">
        <f t="shared" ca="1" si="135"/>
        <v>10115900.84999999</v>
      </c>
      <c r="C209" s="7">
        <f t="shared" si="125"/>
        <v>10000000</v>
      </c>
      <c r="D209" s="96">
        <f t="shared" si="139"/>
        <v>44817</v>
      </c>
      <c r="E209" s="94">
        <f ca="1">IF(D209&lt;$B$1,VLOOKUP(D209,[1]DI!$A$4:$B$15000,2,FALSE),0)</f>
        <v>0.13650000000000001</v>
      </c>
      <c r="F209" s="14">
        <f t="shared" ca="1" si="136"/>
        <v>1.00050788</v>
      </c>
      <c r="G209" s="14">
        <f ca="1">(TRUNC(PRODUCT($F$12:$F208),16))</f>
        <v>1.08936329029372</v>
      </c>
      <c r="H209" s="14">
        <f t="shared" ca="1" si="137"/>
        <v>1.08054913587651</v>
      </c>
      <c r="I209" s="14">
        <f t="shared" ca="1" si="138"/>
        <v>1.00815711</v>
      </c>
      <c r="J209" s="13">
        <f t="shared" si="126"/>
        <v>5.5E-2</v>
      </c>
      <c r="K209" s="33">
        <f t="shared" si="127"/>
        <v>44795</v>
      </c>
      <c r="L209" s="2">
        <f t="shared" si="128"/>
        <v>16</v>
      </c>
      <c r="M209" s="17">
        <f t="shared" si="129"/>
        <v>16</v>
      </c>
      <c r="N209" s="12">
        <f t="shared" si="130"/>
        <v>1.0034051980000001</v>
      </c>
      <c r="O209" s="12">
        <f t="shared" ca="1" si="131"/>
        <v>1.0115900849999999</v>
      </c>
      <c r="P209" s="17">
        <f t="shared" si="140"/>
        <v>0</v>
      </c>
      <c r="Q209" s="14">
        <f t="shared" ca="1" si="122"/>
        <v>115900.84999998999</v>
      </c>
      <c r="R209" s="21">
        <f t="shared" si="123"/>
        <v>0</v>
      </c>
      <c r="S209" s="14">
        <f t="shared" si="132"/>
        <v>0</v>
      </c>
      <c r="T209" s="4" t="str">
        <f t="shared" si="133"/>
        <v>J=</v>
      </c>
      <c r="U209" s="33">
        <f t="shared" si="134"/>
        <v>44824</v>
      </c>
      <c r="V209" s="3"/>
      <c r="W209" s="151">
        <f>[2]Plan1!$A291</f>
        <v>45658</v>
      </c>
      <c r="Z209" s="1"/>
      <c r="AA209" s="26"/>
      <c r="AB209" s="136"/>
      <c r="AC209" s="136"/>
      <c r="AD209" s="13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24"/>
        <v>44819</v>
      </c>
      <c r="B210" s="124">
        <f t="shared" ca="1" si="135"/>
        <v>10123189.060000001</v>
      </c>
      <c r="C210" s="7">
        <f t="shared" si="125"/>
        <v>10000000</v>
      </c>
      <c r="D210" s="96">
        <f t="shared" si="139"/>
        <v>44818</v>
      </c>
      <c r="E210" s="94">
        <f ca="1">IF(D210&lt;$B$1,VLOOKUP(D210,[1]DI!$A$4:$B$15000,2,FALSE),0)</f>
        <v>0.13650000000000001</v>
      </c>
      <c r="F210" s="14">
        <f t="shared" ca="1" si="136"/>
        <v>1.00050788</v>
      </c>
      <c r="G210" s="14">
        <f ca="1">(TRUNC(PRODUCT($F$12:$F209),16))</f>
        <v>1.0899165561216</v>
      </c>
      <c r="H210" s="14">
        <f t="shared" ca="1" si="137"/>
        <v>1.08054913587651</v>
      </c>
      <c r="I210" s="14">
        <f t="shared" ca="1" si="138"/>
        <v>1.0086691299999999</v>
      </c>
      <c r="J210" s="13">
        <f t="shared" si="126"/>
        <v>5.5E-2</v>
      </c>
      <c r="K210" s="33">
        <f t="shared" si="127"/>
        <v>44795</v>
      </c>
      <c r="L210" s="2">
        <f t="shared" si="128"/>
        <v>17</v>
      </c>
      <c r="M210" s="17">
        <f t="shared" si="129"/>
        <v>17</v>
      </c>
      <c r="N210" s="12">
        <f t="shared" si="130"/>
        <v>1.0036184079999999</v>
      </c>
      <c r="O210" s="12">
        <f t="shared" ca="1" si="131"/>
        <v>1.012318906</v>
      </c>
      <c r="P210" s="17">
        <f t="shared" si="140"/>
        <v>0</v>
      </c>
      <c r="Q210" s="14">
        <f t="shared" ca="1" si="122"/>
        <v>123189.06</v>
      </c>
      <c r="R210" s="21">
        <f t="shared" si="123"/>
        <v>0</v>
      </c>
      <c r="S210" s="14">
        <f t="shared" si="132"/>
        <v>0</v>
      </c>
      <c r="T210" s="4" t="str">
        <f t="shared" si="133"/>
        <v>J=</v>
      </c>
      <c r="U210" s="33">
        <f t="shared" si="134"/>
        <v>44824</v>
      </c>
      <c r="V210" s="3"/>
      <c r="W210" s="151">
        <f>[2]Plan1!$A292</f>
        <v>45719</v>
      </c>
      <c r="Z210" s="1"/>
      <c r="AA210" s="20"/>
      <c r="AB210" s="136"/>
      <c r="AC210" s="136"/>
      <c r="AD210" s="136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24"/>
        <v>44820</v>
      </c>
      <c r="B211" s="124">
        <f t="shared" ca="1" si="135"/>
        <v>10130482.529999999</v>
      </c>
      <c r="C211" s="7">
        <f t="shared" si="125"/>
        <v>10000000</v>
      </c>
      <c r="D211" s="96">
        <f t="shared" si="139"/>
        <v>44819</v>
      </c>
      <c r="E211" s="94">
        <f ca="1">IF(D211&lt;$B$1,VLOOKUP(D211,[1]DI!$A$4:$B$15000,2,FALSE),0)</f>
        <v>0.13650000000000001</v>
      </c>
      <c r="F211" s="14">
        <f t="shared" ca="1" si="136"/>
        <v>1.00050788</v>
      </c>
      <c r="G211" s="14">
        <f ca="1">(TRUNC(PRODUCT($F$12:$F210),16))</f>
        <v>1.09047010294212</v>
      </c>
      <c r="H211" s="14">
        <f t="shared" ca="1" si="137"/>
        <v>1.08054913587651</v>
      </c>
      <c r="I211" s="14">
        <f t="shared" ca="1" si="138"/>
        <v>1.0091814100000001</v>
      </c>
      <c r="J211" s="13">
        <f t="shared" si="126"/>
        <v>5.5E-2</v>
      </c>
      <c r="K211" s="33">
        <f t="shared" si="127"/>
        <v>44795</v>
      </c>
      <c r="L211" s="2">
        <f t="shared" si="128"/>
        <v>18</v>
      </c>
      <c r="M211" s="17">
        <f t="shared" si="129"/>
        <v>18</v>
      </c>
      <c r="N211" s="12">
        <f t="shared" si="130"/>
        <v>1.0038316629999999</v>
      </c>
      <c r="O211" s="12">
        <f t="shared" ca="1" si="131"/>
        <v>1.013048253</v>
      </c>
      <c r="P211" s="17">
        <f t="shared" si="140"/>
        <v>0</v>
      </c>
      <c r="Q211" s="14">
        <f t="shared" ca="1" si="122"/>
        <v>130482.53</v>
      </c>
      <c r="R211" s="21">
        <f t="shared" si="123"/>
        <v>0</v>
      </c>
      <c r="S211" s="14">
        <f t="shared" si="132"/>
        <v>0</v>
      </c>
      <c r="T211" s="4" t="str">
        <f t="shared" si="133"/>
        <v>J=</v>
      </c>
      <c r="U211" s="33">
        <f t="shared" si="134"/>
        <v>44824</v>
      </c>
      <c r="V211" s="3"/>
      <c r="W211" s="151">
        <f>[2]Plan1!$A293</f>
        <v>45720</v>
      </c>
      <c r="Z211" s="1"/>
      <c r="AA211" s="27"/>
      <c r="AB211" s="136"/>
      <c r="AC211" s="136"/>
      <c r="AD211" s="136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24"/>
        <v>44823</v>
      </c>
      <c r="B212" s="124">
        <f t="shared" ca="1" si="135"/>
        <v>10137781.34999999</v>
      </c>
      <c r="C212" s="7">
        <f t="shared" si="125"/>
        <v>10000000</v>
      </c>
      <c r="D212" s="96">
        <f t="shared" si="139"/>
        <v>44820</v>
      </c>
      <c r="E212" s="94">
        <f ca="1">IF(D212&lt;$B$1,VLOOKUP(D212,[1]DI!$A$4:$B$15000,2,FALSE),0)</f>
        <v>0.13650000000000001</v>
      </c>
      <c r="F212" s="14">
        <f t="shared" ca="1" si="136"/>
        <v>1.00050788</v>
      </c>
      <c r="G212" s="14">
        <f ca="1">(TRUNC(PRODUCT($F$12:$F211),16))</f>
        <v>1.0910239308980001</v>
      </c>
      <c r="H212" s="14">
        <f t="shared" ca="1" si="137"/>
        <v>1.08054913587651</v>
      </c>
      <c r="I212" s="14">
        <f t="shared" ca="1" si="138"/>
        <v>1.0096939599999999</v>
      </c>
      <c r="J212" s="13">
        <f t="shared" si="126"/>
        <v>5.5E-2</v>
      </c>
      <c r="K212" s="33">
        <f t="shared" si="127"/>
        <v>44795</v>
      </c>
      <c r="L212" s="2">
        <f t="shared" si="128"/>
        <v>19</v>
      </c>
      <c r="M212" s="17">
        <f t="shared" si="129"/>
        <v>19</v>
      </c>
      <c r="N212" s="12">
        <f t="shared" si="130"/>
        <v>1.0040449629999999</v>
      </c>
      <c r="O212" s="12">
        <f t="shared" ca="1" si="131"/>
        <v>1.0137781349999999</v>
      </c>
      <c r="P212" s="17">
        <f t="shared" si="140"/>
        <v>0</v>
      </c>
      <c r="Q212" s="14">
        <f t="shared" ca="1" si="122"/>
        <v>137781.34999998999</v>
      </c>
      <c r="R212" s="21">
        <f t="shared" si="123"/>
        <v>0</v>
      </c>
      <c r="S212" s="14">
        <f t="shared" si="132"/>
        <v>0</v>
      </c>
      <c r="T212" s="4" t="str">
        <f t="shared" si="133"/>
        <v>J=</v>
      </c>
      <c r="U212" s="33">
        <f t="shared" si="134"/>
        <v>44824</v>
      </c>
      <c r="V212" s="3"/>
      <c r="W212" s="151">
        <f>[2]Plan1!$A294</f>
        <v>45765</v>
      </c>
      <c r="Z212" s="1"/>
      <c r="AA212" s="28"/>
      <c r="AB212" s="136"/>
      <c r="AC212" s="136"/>
      <c r="AD212" s="136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24"/>
        <v>44824</v>
      </c>
      <c r="B213" s="124">
        <f t="shared" ca="1" si="135"/>
        <v>10145085.32</v>
      </c>
      <c r="C213" s="7">
        <f t="shared" si="125"/>
        <v>10000000</v>
      </c>
      <c r="D213" s="96">
        <f t="shared" si="139"/>
        <v>44823</v>
      </c>
      <c r="E213" s="94">
        <f ca="1">IF(D213&lt;$B$1,VLOOKUP(D213,[1]DI!$A$4:$B$15000,2,FALSE),0)</f>
        <v>0.13650000000000001</v>
      </c>
      <c r="F213" s="14">
        <f t="shared" ca="1" si="136"/>
        <v>1.00050788</v>
      </c>
      <c r="G213" s="14">
        <f ca="1">(TRUNC(PRODUCT($F$12:$F212),16))</f>
        <v>1.0915780401320301</v>
      </c>
      <c r="H213" s="14">
        <f t="shared" ca="1" si="137"/>
        <v>1.08054913587651</v>
      </c>
      <c r="I213" s="14">
        <f t="shared" ca="1" si="138"/>
        <v>1.01020676</v>
      </c>
      <c r="J213" s="13">
        <f t="shared" si="126"/>
        <v>5.5E-2</v>
      </c>
      <c r="K213" s="33">
        <f t="shared" si="127"/>
        <v>44795</v>
      </c>
      <c r="L213" s="2">
        <f t="shared" si="128"/>
        <v>20</v>
      </c>
      <c r="M213" s="17">
        <f t="shared" si="129"/>
        <v>20</v>
      </c>
      <c r="N213" s="12">
        <f t="shared" si="130"/>
        <v>1.004258308</v>
      </c>
      <c r="O213" s="12">
        <f t="shared" ca="1" si="131"/>
        <v>1.014508532</v>
      </c>
      <c r="P213" s="17">
        <f t="shared" si="140"/>
        <v>10</v>
      </c>
      <c r="Q213" s="14">
        <f t="shared" ca="1" si="122"/>
        <v>145085.32</v>
      </c>
      <c r="R213" s="21">
        <f t="shared" si="123"/>
        <v>0</v>
      </c>
      <c r="S213" s="14">
        <f t="shared" si="132"/>
        <v>0</v>
      </c>
      <c r="T213" s="4" t="str">
        <f t="shared" si="133"/>
        <v>J=</v>
      </c>
      <c r="U213" s="33">
        <f t="shared" si="134"/>
        <v>44824</v>
      </c>
      <c r="V213" s="3"/>
      <c r="W213" s="151">
        <f>[2]Plan1!$A295</f>
        <v>45768</v>
      </c>
      <c r="Z213" s="1"/>
      <c r="AA213" s="28"/>
      <c r="AB213" s="136"/>
      <c r="AC213" s="136"/>
      <c r="AD213" s="136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24"/>
        <v>44825</v>
      </c>
      <c r="B214" s="124">
        <f t="shared" ca="1" si="135"/>
        <v>10007204.739999991</v>
      </c>
      <c r="C214" s="7">
        <f t="shared" si="125"/>
        <v>10000000</v>
      </c>
      <c r="D214" s="96">
        <f t="shared" si="139"/>
        <v>44824</v>
      </c>
      <c r="E214" s="94">
        <f ca="1">IF(D214&lt;$B$1,VLOOKUP(D214,[1]DI!$A$4:$B$15000,2,FALSE),0)</f>
        <v>0.13650000000000001</v>
      </c>
      <c r="F214" s="14">
        <f t="shared" ca="1" si="136"/>
        <v>1.00050788</v>
      </c>
      <c r="G214" s="14">
        <f ca="1">(TRUNC(PRODUCT($F$12:$F213),16))</f>
        <v>1.0921324307870499</v>
      </c>
      <c r="H214" s="14">
        <f t="shared" ca="1" si="137"/>
        <v>1.0915780401320301</v>
      </c>
      <c r="I214" s="14">
        <f t="shared" ca="1" si="138"/>
        <v>1.00050788</v>
      </c>
      <c r="J214" s="13">
        <f t="shared" si="126"/>
        <v>5.5E-2</v>
      </c>
      <c r="K214" s="33">
        <f t="shared" si="127"/>
        <v>44824</v>
      </c>
      <c r="L214" s="2">
        <f t="shared" si="128"/>
        <v>1</v>
      </c>
      <c r="M214" s="17">
        <f t="shared" si="129"/>
        <v>1</v>
      </c>
      <c r="N214" s="12">
        <f t="shared" si="130"/>
        <v>1.0002124859999999</v>
      </c>
      <c r="O214" s="12">
        <f t="shared" ca="1" si="131"/>
        <v>1.000720474</v>
      </c>
      <c r="P214" s="17">
        <f t="shared" si="140"/>
        <v>0</v>
      </c>
      <c r="Q214" s="14">
        <f t="shared" ca="1" si="122"/>
        <v>7204.7399999899999</v>
      </c>
      <c r="R214" s="21">
        <f t="shared" si="123"/>
        <v>0</v>
      </c>
      <c r="S214" s="14">
        <f t="shared" si="132"/>
        <v>0</v>
      </c>
      <c r="T214" s="4" t="str">
        <f t="shared" si="133"/>
        <v>J=</v>
      </c>
      <c r="U214" s="33">
        <f t="shared" si="134"/>
        <v>44854</v>
      </c>
      <c r="V214" s="3"/>
      <c r="W214" s="151">
        <f>[2]Plan1!$A296</f>
        <v>45778</v>
      </c>
      <c r="Z214" s="1"/>
      <c r="AA214" s="28"/>
      <c r="AB214" s="136"/>
      <c r="AC214" s="136"/>
      <c r="AD214" s="136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24"/>
        <v>44826</v>
      </c>
      <c r="B215" s="124">
        <f t="shared" ca="1" si="135"/>
        <v>10014414.68999999</v>
      </c>
      <c r="C215" s="7">
        <f t="shared" si="125"/>
        <v>10000000</v>
      </c>
      <c r="D215" s="96">
        <f t="shared" si="139"/>
        <v>44825</v>
      </c>
      <c r="E215" s="94">
        <f ca="1">IF(D215&lt;$B$1,VLOOKUP(D215,[1]DI!$A$4:$B$15000,2,FALSE),0)</f>
        <v>0.13650000000000001</v>
      </c>
      <c r="F215" s="14">
        <f t="shared" ca="1" si="136"/>
        <v>1.00050788</v>
      </c>
      <c r="G215" s="14">
        <f ca="1">(TRUNC(PRODUCT($F$12:$F214),16))</f>
        <v>1.0926871030059999</v>
      </c>
      <c r="H215" s="14">
        <f t="shared" ca="1" si="137"/>
        <v>1.0915780401320301</v>
      </c>
      <c r="I215" s="14">
        <f t="shared" ca="1" si="138"/>
        <v>1.00101602</v>
      </c>
      <c r="J215" s="13">
        <f t="shared" si="126"/>
        <v>5.5E-2</v>
      </c>
      <c r="K215" s="33">
        <f t="shared" si="127"/>
        <v>44824</v>
      </c>
      <c r="L215" s="2">
        <f t="shared" si="128"/>
        <v>2</v>
      </c>
      <c r="M215" s="17">
        <f t="shared" si="129"/>
        <v>2</v>
      </c>
      <c r="N215" s="12">
        <f t="shared" si="130"/>
        <v>1.000425017</v>
      </c>
      <c r="O215" s="12">
        <f t="shared" ca="1" si="131"/>
        <v>1.001441469</v>
      </c>
      <c r="P215" s="17">
        <f t="shared" si="140"/>
        <v>0</v>
      </c>
      <c r="Q215" s="14">
        <f t="shared" ca="1" si="122"/>
        <v>14414.68999999</v>
      </c>
      <c r="R215" s="21">
        <f t="shared" si="123"/>
        <v>0</v>
      </c>
      <c r="S215" s="14">
        <f t="shared" si="132"/>
        <v>0</v>
      </c>
      <c r="T215" s="4" t="str">
        <f t="shared" si="133"/>
        <v>J=</v>
      </c>
      <c r="U215" s="33">
        <f t="shared" si="134"/>
        <v>44854</v>
      </c>
      <c r="V215" s="3"/>
      <c r="W215" s="151">
        <f>[2]Plan1!$A297</f>
        <v>45827</v>
      </c>
      <c r="Z215" s="1"/>
      <c r="AA215" s="28"/>
      <c r="AB215" s="136"/>
      <c r="AC215" s="136"/>
      <c r="AD215" s="136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24"/>
        <v>44827</v>
      </c>
      <c r="B216" s="124">
        <f t="shared" ca="1" si="135"/>
        <v>10021629.75</v>
      </c>
      <c r="C216" s="7">
        <f t="shared" si="125"/>
        <v>10000000</v>
      </c>
      <c r="D216" s="96">
        <f t="shared" si="139"/>
        <v>44826</v>
      </c>
      <c r="E216" s="94">
        <f ca="1">IF(D216&lt;$B$1,VLOOKUP(D216,[1]DI!$A$4:$B$15000,2,FALSE),0)</f>
        <v>0.13650000000000001</v>
      </c>
      <c r="F216" s="14">
        <f t="shared" ca="1" si="136"/>
        <v>1.00050788</v>
      </c>
      <c r="G216" s="14">
        <f ca="1">(TRUNC(PRODUCT($F$12:$F215),16))</f>
        <v>1.0932420569318699</v>
      </c>
      <c r="H216" s="14">
        <f t="shared" ca="1" si="137"/>
        <v>1.0915780401320301</v>
      </c>
      <c r="I216" s="14">
        <f t="shared" ca="1" si="138"/>
        <v>1.00152441</v>
      </c>
      <c r="J216" s="13">
        <f t="shared" si="126"/>
        <v>5.5E-2</v>
      </c>
      <c r="K216" s="33">
        <f t="shared" si="127"/>
        <v>44824</v>
      </c>
      <c r="L216" s="2">
        <f t="shared" si="128"/>
        <v>3</v>
      </c>
      <c r="M216" s="17">
        <f t="shared" si="129"/>
        <v>3</v>
      </c>
      <c r="N216" s="12">
        <f t="shared" si="130"/>
        <v>1.000637593</v>
      </c>
      <c r="O216" s="12">
        <f t="shared" ca="1" si="131"/>
        <v>1.0021629750000001</v>
      </c>
      <c r="P216" s="17">
        <f t="shared" si="140"/>
        <v>0</v>
      </c>
      <c r="Q216" s="14">
        <f t="shared" ca="1" si="122"/>
        <v>21629.75</v>
      </c>
      <c r="R216" s="21">
        <f t="shared" si="123"/>
        <v>0</v>
      </c>
      <c r="S216" s="14">
        <f t="shared" si="132"/>
        <v>0</v>
      </c>
      <c r="T216" s="4" t="str">
        <f t="shared" si="133"/>
        <v>J=</v>
      </c>
      <c r="U216" s="33">
        <f t="shared" si="134"/>
        <v>44854</v>
      </c>
      <c r="V216" s="3"/>
      <c r="W216" s="151">
        <f>[2]Plan1!$A298</f>
        <v>45907</v>
      </c>
      <c r="Z216" s="1"/>
      <c r="AA216" s="28"/>
      <c r="AB216" s="136"/>
      <c r="AC216" s="136"/>
      <c r="AD216" s="136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24"/>
        <v>44830</v>
      </c>
      <c r="B217" s="124">
        <f t="shared" ca="1" si="135"/>
        <v>10028850.140000001</v>
      </c>
      <c r="C217" s="7">
        <f t="shared" si="125"/>
        <v>10000000</v>
      </c>
      <c r="D217" s="96">
        <f t="shared" si="139"/>
        <v>44827</v>
      </c>
      <c r="E217" s="94">
        <f ca="1">IF(D217&lt;$B$1,VLOOKUP(D217,[1]DI!$A$4:$B$15000,2,FALSE),0)</f>
        <v>0.13650000000000001</v>
      </c>
      <c r="F217" s="14">
        <f t="shared" ca="1" si="136"/>
        <v>1.00050788</v>
      </c>
      <c r="G217" s="14">
        <f ca="1">(TRUNC(PRODUCT($F$12:$F216),16))</f>
        <v>1.0937972927077499</v>
      </c>
      <c r="H217" s="14">
        <f t="shared" ca="1" si="137"/>
        <v>1.0915780401320301</v>
      </c>
      <c r="I217" s="14">
        <f t="shared" ca="1" si="138"/>
        <v>1.00203307</v>
      </c>
      <c r="J217" s="13">
        <f t="shared" si="126"/>
        <v>5.5E-2</v>
      </c>
      <c r="K217" s="33">
        <f t="shared" si="127"/>
        <v>44824</v>
      </c>
      <c r="L217" s="2">
        <f t="shared" si="128"/>
        <v>4</v>
      </c>
      <c r="M217" s="17">
        <f t="shared" si="129"/>
        <v>4</v>
      </c>
      <c r="N217" s="12">
        <f t="shared" si="130"/>
        <v>1.000850215</v>
      </c>
      <c r="O217" s="12">
        <f t="shared" ca="1" si="131"/>
        <v>1.0028850140000001</v>
      </c>
      <c r="P217" s="17">
        <f t="shared" si="140"/>
        <v>0</v>
      </c>
      <c r="Q217" s="14">
        <f t="shared" ca="1" si="122"/>
        <v>28850.14</v>
      </c>
      <c r="R217" s="21">
        <f t="shared" si="123"/>
        <v>0</v>
      </c>
      <c r="S217" s="14">
        <f t="shared" si="132"/>
        <v>0</v>
      </c>
      <c r="T217" s="4" t="str">
        <f t="shared" si="133"/>
        <v>J=</v>
      </c>
      <c r="U217" s="33">
        <f t="shared" si="134"/>
        <v>44854</v>
      </c>
      <c r="V217" s="3"/>
      <c r="W217" s="151">
        <f>[2]Plan1!$A299</f>
        <v>45942</v>
      </c>
      <c r="Z217" s="1"/>
      <c r="AA217" s="28"/>
      <c r="AB217" s="136"/>
      <c r="AC217" s="136"/>
      <c r="AD217" s="136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24"/>
        <v>44831</v>
      </c>
      <c r="B218" s="124">
        <f t="shared" ca="1" si="135"/>
        <v>10036075.630000001</v>
      </c>
      <c r="C218" s="7">
        <f t="shared" si="125"/>
        <v>10000000</v>
      </c>
      <c r="D218" s="96">
        <f t="shared" si="139"/>
        <v>44830</v>
      </c>
      <c r="E218" s="94">
        <f ca="1">IF(D218&lt;$B$1,VLOOKUP(D218,[1]DI!$A$4:$B$15000,2,FALSE),0)</f>
        <v>0.13650000000000001</v>
      </c>
      <c r="F218" s="14">
        <f t="shared" ca="1" si="136"/>
        <v>1.00050788</v>
      </c>
      <c r="G218" s="14">
        <f ca="1">(TRUNC(PRODUCT($F$12:$F217),16))</f>
        <v>1.0943528104767699</v>
      </c>
      <c r="H218" s="14">
        <f t="shared" ca="1" si="137"/>
        <v>1.0915780401320301</v>
      </c>
      <c r="I218" s="14">
        <f t="shared" ca="1" si="138"/>
        <v>1.0025419799999999</v>
      </c>
      <c r="J218" s="13">
        <f t="shared" si="126"/>
        <v>5.5E-2</v>
      </c>
      <c r="K218" s="33">
        <f t="shared" si="127"/>
        <v>44824</v>
      </c>
      <c r="L218" s="2">
        <f t="shared" si="128"/>
        <v>5</v>
      </c>
      <c r="M218" s="17">
        <f t="shared" si="129"/>
        <v>5</v>
      </c>
      <c r="N218" s="12">
        <f t="shared" si="130"/>
        <v>1.001062881</v>
      </c>
      <c r="O218" s="12">
        <f t="shared" ca="1" si="131"/>
        <v>1.0036075630000001</v>
      </c>
      <c r="P218" s="17">
        <f t="shared" si="140"/>
        <v>0</v>
      </c>
      <c r="Q218" s="14">
        <f t="shared" ca="1" si="122"/>
        <v>36075.629999999997</v>
      </c>
      <c r="R218" s="21">
        <f t="shared" si="123"/>
        <v>0</v>
      </c>
      <c r="S218" s="14">
        <f t="shared" si="132"/>
        <v>0</v>
      </c>
      <c r="T218" s="4" t="str">
        <f t="shared" si="133"/>
        <v>J=</v>
      </c>
      <c r="U218" s="33">
        <f t="shared" si="134"/>
        <v>44854</v>
      </c>
      <c r="V218" s="3"/>
      <c r="W218" s="151">
        <f>[2]Plan1!$A300</f>
        <v>45963</v>
      </c>
      <c r="Z218" s="1"/>
      <c r="AA218" s="28"/>
      <c r="AB218" s="136"/>
      <c r="AC218" s="136"/>
      <c r="AD218" s="136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24"/>
        <v>44832</v>
      </c>
      <c r="B219" s="124">
        <f t="shared" ca="1" si="135"/>
        <v>10043306.35</v>
      </c>
      <c r="C219" s="7">
        <f t="shared" si="125"/>
        <v>10000000</v>
      </c>
      <c r="D219" s="96">
        <f t="shared" si="139"/>
        <v>44831</v>
      </c>
      <c r="E219" s="94">
        <f ca="1">IF(D219&lt;$B$1,VLOOKUP(D219,[1]DI!$A$4:$B$15000,2,FALSE),0)</f>
        <v>0.13650000000000001</v>
      </c>
      <c r="F219" s="14">
        <f t="shared" ca="1" si="136"/>
        <v>1.00050788</v>
      </c>
      <c r="G219" s="14">
        <f ca="1">(TRUNC(PRODUCT($F$12:$F218),16))</f>
        <v>1.0949086103821499</v>
      </c>
      <c r="H219" s="14">
        <f t="shared" ca="1" si="137"/>
        <v>1.0915780401320301</v>
      </c>
      <c r="I219" s="14">
        <f t="shared" ca="1" si="138"/>
        <v>1.0030511499999999</v>
      </c>
      <c r="J219" s="13">
        <f t="shared" si="126"/>
        <v>5.5E-2</v>
      </c>
      <c r="K219" s="33">
        <f t="shared" si="127"/>
        <v>44824</v>
      </c>
      <c r="L219" s="2">
        <f t="shared" si="128"/>
        <v>6</v>
      </c>
      <c r="M219" s="17">
        <f t="shared" si="129"/>
        <v>6</v>
      </c>
      <c r="N219" s="12">
        <f t="shared" si="130"/>
        <v>1.0012755929999999</v>
      </c>
      <c r="O219" s="12">
        <f t="shared" ca="1" si="131"/>
        <v>1.0043306350000001</v>
      </c>
      <c r="P219" s="17">
        <f t="shared" si="140"/>
        <v>0</v>
      </c>
      <c r="Q219" s="14">
        <f t="shared" ca="1" si="122"/>
        <v>43306.35</v>
      </c>
      <c r="R219" s="21">
        <f t="shared" si="123"/>
        <v>0</v>
      </c>
      <c r="S219" s="14">
        <f t="shared" si="132"/>
        <v>0</v>
      </c>
      <c r="T219" s="4" t="str">
        <f t="shared" si="133"/>
        <v>J=</v>
      </c>
      <c r="U219" s="33">
        <f t="shared" si="134"/>
        <v>44854</v>
      </c>
      <c r="V219" s="3"/>
      <c r="W219" s="151">
        <f>[2]Plan1!$A301</f>
        <v>45976</v>
      </c>
      <c r="Z219" s="1"/>
      <c r="AA219" s="28"/>
      <c r="AB219" s="136"/>
      <c r="AC219" s="136"/>
      <c r="AD219" s="136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24"/>
        <v>44833</v>
      </c>
      <c r="B220" s="124">
        <f t="shared" ca="1" si="135"/>
        <v>10050542.28999999</v>
      </c>
      <c r="C220" s="7">
        <f t="shared" si="125"/>
        <v>10000000</v>
      </c>
      <c r="D220" s="96">
        <f t="shared" si="139"/>
        <v>44832</v>
      </c>
      <c r="E220" s="94">
        <f ca="1">IF(D220&lt;$B$1,VLOOKUP(D220,[1]DI!$A$4:$B$15000,2,FALSE),0)</f>
        <v>0.13650000000000001</v>
      </c>
      <c r="F220" s="14">
        <f t="shared" ca="1" si="136"/>
        <v>1.00050788</v>
      </c>
      <c r="G220" s="14">
        <f ca="1">(TRUNC(PRODUCT($F$12:$F219),16))</f>
        <v>1.09546469256719</v>
      </c>
      <c r="H220" s="14">
        <f t="shared" ca="1" si="137"/>
        <v>1.0915780401320301</v>
      </c>
      <c r="I220" s="14">
        <f t="shared" ca="1" si="138"/>
        <v>1.00356058</v>
      </c>
      <c r="J220" s="13">
        <f t="shared" si="126"/>
        <v>5.5E-2</v>
      </c>
      <c r="K220" s="33">
        <f t="shared" si="127"/>
        <v>44824</v>
      </c>
      <c r="L220" s="2">
        <f t="shared" si="128"/>
        <v>7</v>
      </c>
      <c r="M220" s="17">
        <f t="shared" si="129"/>
        <v>7</v>
      </c>
      <c r="N220" s="12">
        <f t="shared" si="130"/>
        <v>1.00148835</v>
      </c>
      <c r="O220" s="12">
        <f t="shared" ca="1" si="131"/>
        <v>1.005054229</v>
      </c>
      <c r="P220" s="17">
        <f t="shared" si="140"/>
        <v>0</v>
      </c>
      <c r="Q220" s="14">
        <f t="shared" ca="1" si="122"/>
        <v>50542.289999989996</v>
      </c>
      <c r="R220" s="21">
        <f t="shared" si="123"/>
        <v>0</v>
      </c>
      <c r="S220" s="14">
        <f t="shared" si="132"/>
        <v>0</v>
      </c>
      <c r="T220" s="4" t="str">
        <f t="shared" si="133"/>
        <v>J=</v>
      </c>
      <c r="U220" s="33">
        <f t="shared" si="134"/>
        <v>44854</v>
      </c>
      <c r="V220" s="3"/>
      <c r="W220" s="151">
        <f>[2]Plan1!$A302</f>
        <v>45981</v>
      </c>
      <c r="Z220" s="1"/>
      <c r="AA220" s="28"/>
      <c r="AB220" s="136"/>
      <c r="AC220" s="136"/>
      <c r="AD220" s="136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24"/>
        <v>44834</v>
      </c>
      <c r="B221" s="124">
        <f t="shared" ca="1" si="135"/>
        <v>10057783.460000001</v>
      </c>
      <c r="C221" s="7">
        <f t="shared" si="125"/>
        <v>10000000</v>
      </c>
      <c r="D221" s="96">
        <f t="shared" si="139"/>
        <v>44833</v>
      </c>
      <c r="E221" s="94">
        <f ca="1">IF(D221&lt;$B$1,VLOOKUP(D221,[1]DI!$A$4:$B$15000,2,FALSE),0)</f>
        <v>0.13650000000000001</v>
      </c>
      <c r="F221" s="14">
        <f t="shared" ca="1" si="136"/>
        <v>1.00050788</v>
      </c>
      <c r="G221" s="14">
        <f ca="1">(TRUNC(PRODUCT($F$12:$F220),16))</f>
        <v>1.09602105717525</v>
      </c>
      <c r="H221" s="14">
        <f t="shared" ca="1" si="137"/>
        <v>1.0915780401320301</v>
      </c>
      <c r="I221" s="14">
        <f t="shared" ca="1" si="138"/>
        <v>1.0040702699999999</v>
      </c>
      <c r="J221" s="13">
        <f t="shared" si="126"/>
        <v>5.5E-2</v>
      </c>
      <c r="K221" s="33">
        <f t="shared" si="127"/>
        <v>44824</v>
      </c>
      <c r="L221" s="2">
        <f t="shared" si="128"/>
        <v>8</v>
      </c>
      <c r="M221" s="17">
        <f t="shared" si="129"/>
        <v>8</v>
      </c>
      <c r="N221" s="12">
        <f t="shared" si="130"/>
        <v>1.0017011520000001</v>
      </c>
      <c r="O221" s="12">
        <f t="shared" ca="1" si="131"/>
        <v>1.005778346</v>
      </c>
      <c r="P221" s="17">
        <f t="shared" si="140"/>
        <v>0</v>
      </c>
      <c r="Q221" s="14">
        <f t="shared" ca="1" si="122"/>
        <v>57783.46</v>
      </c>
      <c r="R221" s="21">
        <f t="shared" si="123"/>
        <v>0</v>
      </c>
      <c r="S221" s="14">
        <f t="shared" si="132"/>
        <v>0</v>
      </c>
      <c r="T221" s="4" t="str">
        <f t="shared" si="133"/>
        <v>J=</v>
      </c>
      <c r="U221" s="33">
        <f t="shared" si="134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24"/>
        <v>44837</v>
      </c>
      <c r="B222" s="124">
        <f t="shared" ca="1" si="135"/>
        <v>10065029.86999999</v>
      </c>
      <c r="C222" s="7">
        <f t="shared" si="125"/>
        <v>10000000</v>
      </c>
      <c r="D222" s="96">
        <f t="shared" si="139"/>
        <v>44834</v>
      </c>
      <c r="E222" s="94">
        <f ca="1">IF(D222&lt;$B$1,VLOOKUP(D222,[1]DI!$A$4:$B$15000,2,FALSE),0)</f>
        <v>0.13650000000000001</v>
      </c>
      <c r="F222" s="14">
        <f t="shared" ca="1" si="136"/>
        <v>1.00050788</v>
      </c>
      <c r="G222" s="14">
        <f ca="1">(TRUNC(PRODUCT($F$12:$F221),16))</f>
        <v>1.09657770434977</v>
      </c>
      <c r="H222" s="14">
        <f t="shared" ca="1" si="137"/>
        <v>1.0915780401320301</v>
      </c>
      <c r="I222" s="14">
        <f t="shared" ca="1" si="138"/>
        <v>1.00458022</v>
      </c>
      <c r="J222" s="13">
        <f t="shared" si="126"/>
        <v>5.5E-2</v>
      </c>
      <c r="K222" s="33">
        <f t="shared" si="127"/>
        <v>44824</v>
      </c>
      <c r="L222" s="2">
        <f t="shared" si="128"/>
        <v>9</v>
      </c>
      <c r="M222" s="17">
        <f t="shared" si="129"/>
        <v>9</v>
      </c>
      <c r="N222" s="12">
        <f t="shared" si="130"/>
        <v>1.001914</v>
      </c>
      <c r="O222" s="12">
        <f t="shared" ca="1" si="131"/>
        <v>1.006502987</v>
      </c>
      <c r="P222" s="17">
        <f t="shared" si="140"/>
        <v>0</v>
      </c>
      <c r="Q222" s="14">
        <f t="shared" ca="1" si="122"/>
        <v>65029.869999989998</v>
      </c>
      <c r="R222" s="21">
        <f t="shared" si="123"/>
        <v>0</v>
      </c>
      <c r="S222" s="14">
        <f t="shared" si="132"/>
        <v>0</v>
      </c>
      <c r="T222" s="4" t="str">
        <f t="shared" si="133"/>
        <v>J=</v>
      </c>
      <c r="U222" s="33">
        <f t="shared" si="134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24"/>
        <v>44838</v>
      </c>
      <c r="B223" s="124">
        <f t="shared" ca="1" si="135"/>
        <v>10072281.389999989</v>
      </c>
      <c r="C223" s="7">
        <f t="shared" si="125"/>
        <v>10000000</v>
      </c>
      <c r="D223" s="96">
        <f t="shared" si="139"/>
        <v>44837</v>
      </c>
      <c r="E223" s="94">
        <f ca="1">IF(D223&lt;$B$1,VLOOKUP(D223,[1]DI!$A$4:$B$15000,2,FALSE),0)</f>
        <v>0.13650000000000001</v>
      </c>
      <c r="F223" s="14">
        <f t="shared" ca="1" si="136"/>
        <v>1.00050788</v>
      </c>
      <c r="G223" s="14">
        <f ca="1">(TRUNC(PRODUCT($F$12:$F222),16))</f>
        <v>1.0971346342342601</v>
      </c>
      <c r="H223" s="14">
        <f t="shared" ca="1" si="137"/>
        <v>1.0915780401320301</v>
      </c>
      <c r="I223" s="14">
        <f t="shared" ca="1" si="138"/>
        <v>1.0050904199999999</v>
      </c>
      <c r="J223" s="13">
        <f t="shared" si="126"/>
        <v>5.5E-2</v>
      </c>
      <c r="K223" s="33">
        <f t="shared" si="127"/>
        <v>44824</v>
      </c>
      <c r="L223" s="2">
        <f t="shared" si="128"/>
        <v>10</v>
      </c>
      <c r="M223" s="17">
        <f t="shared" si="129"/>
        <v>10</v>
      </c>
      <c r="N223" s="12">
        <f t="shared" si="130"/>
        <v>1.0021268919999999</v>
      </c>
      <c r="O223" s="12">
        <f t="shared" ca="1" si="131"/>
        <v>1.007228139</v>
      </c>
      <c r="P223" s="17">
        <f t="shared" si="140"/>
        <v>0</v>
      </c>
      <c r="Q223" s="14">
        <f t="shared" ca="1" si="122"/>
        <v>72281.389999990002</v>
      </c>
      <c r="R223" s="21">
        <f t="shared" si="123"/>
        <v>0</v>
      </c>
      <c r="S223" s="14">
        <f t="shared" si="132"/>
        <v>0</v>
      </c>
      <c r="T223" s="4" t="str">
        <f t="shared" si="133"/>
        <v>J=</v>
      </c>
      <c r="U223" s="33">
        <f t="shared" si="134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24"/>
        <v>44839</v>
      </c>
      <c r="B224" s="124">
        <f t="shared" ca="1" si="135"/>
        <v>10079538.249999991</v>
      </c>
      <c r="C224" s="7">
        <f t="shared" si="125"/>
        <v>10000000</v>
      </c>
      <c r="D224" s="96">
        <f t="shared" si="139"/>
        <v>44838</v>
      </c>
      <c r="E224" s="94">
        <f ca="1">IF(D224&lt;$B$1,VLOOKUP(D224,[1]DI!$A$4:$B$15000,2,FALSE),0)</f>
        <v>0.13650000000000001</v>
      </c>
      <c r="F224" s="14">
        <f t="shared" ca="1" si="136"/>
        <v>1.00050788</v>
      </c>
      <c r="G224" s="14">
        <f ca="1">(TRUNC(PRODUCT($F$12:$F223),16))</f>
        <v>1.0976918469722901</v>
      </c>
      <c r="H224" s="14">
        <f t="shared" ca="1" si="137"/>
        <v>1.0915780401320301</v>
      </c>
      <c r="I224" s="14">
        <f t="shared" ca="1" si="138"/>
        <v>1.00560089</v>
      </c>
      <c r="J224" s="13">
        <f t="shared" si="126"/>
        <v>5.5E-2</v>
      </c>
      <c r="K224" s="33">
        <f t="shared" si="127"/>
        <v>44824</v>
      </c>
      <c r="L224" s="2">
        <f t="shared" si="128"/>
        <v>11</v>
      </c>
      <c r="M224" s="17">
        <f t="shared" si="129"/>
        <v>11</v>
      </c>
      <c r="N224" s="12">
        <f t="shared" si="130"/>
        <v>1.0023398299999999</v>
      </c>
      <c r="O224" s="12">
        <f t="shared" ca="1" si="131"/>
        <v>1.007953825</v>
      </c>
      <c r="P224" s="17">
        <f t="shared" si="140"/>
        <v>0</v>
      </c>
      <c r="Q224" s="14">
        <f t="shared" ca="1" si="122"/>
        <v>79538.249999990003</v>
      </c>
      <c r="R224" s="21">
        <f t="shared" si="123"/>
        <v>0</v>
      </c>
      <c r="S224" s="14">
        <f t="shared" si="132"/>
        <v>0</v>
      </c>
      <c r="T224" s="4" t="str">
        <f t="shared" si="133"/>
        <v>J=</v>
      </c>
      <c r="U224" s="33">
        <f t="shared" si="134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24"/>
        <v>44840</v>
      </c>
      <c r="B225" s="124">
        <f t="shared" ca="1" si="135"/>
        <v>10086800.25</v>
      </c>
      <c r="C225" s="7">
        <f t="shared" si="125"/>
        <v>10000000</v>
      </c>
      <c r="D225" s="96">
        <f t="shared" si="139"/>
        <v>44839</v>
      </c>
      <c r="E225" s="94">
        <f ca="1">IF(D225&lt;$B$1,VLOOKUP(D225,[1]DI!$A$4:$B$15000,2,FALSE),0)</f>
        <v>0.13650000000000001</v>
      </c>
      <c r="F225" s="14">
        <f t="shared" ca="1" si="136"/>
        <v>1.00050788</v>
      </c>
      <c r="G225" s="14">
        <f ca="1">(TRUNC(PRODUCT($F$12:$F224),16))</f>
        <v>1.0982493427075299</v>
      </c>
      <c r="H225" s="14">
        <f t="shared" ca="1" si="137"/>
        <v>1.0915780401320301</v>
      </c>
      <c r="I225" s="14">
        <f t="shared" ca="1" si="138"/>
        <v>1.00611161</v>
      </c>
      <c r="J225" s="13">
        <f t="shared" si="126"/>
        <v>5.5E-2</v>
      </c>
      <c r="K225" s="33">
        <f t="shared" si="127"/>
        <v>44824</v>
      </c>
      <c r="L225" s="2">
        <f t="shared" si="128"/>
        <v>12</v>
      </c>
      <c r="M225" s="17">
        <f t="shared" si="129"/>
        <v>12</v>
      </c>
      <c r="N225" s="12">
        <f t="shared" si="130"/>
        <v>1.0025528130000001</v>
      </c>
      <c r="O225" s="12">
        <f t="shared" ca="1" si="131"/>
        <v>1.0086800250000001</v>
      </c>
      <c r="P225" s="17">
        <f t="shared" si="140"/>
        <v>0</v>
      </c>
      <c r="Q225" s="14">
        <f t="shared" ca="1" si="122"/>
        <v>86800.25</v>
      </c>
      <c r="R225" s="21">
        <f t="shared" si="123"/>
        <v>0</v>
      </c>
      <c r="S225" s="14">
        <f t="shared" si="132"/>
        <v>0</v>
      </c>
      <c r="T225" s="4" t="str">
        <f t="shared" si="133"/>
        <v>J=</v>
      </c>
      <c r="U225" s="33">
        <f t="shared" si="134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24"/>
        <v>44841</v>
      </c>
      <c r="B226" s="124">
        <f t="shared" ca="1" si="135"/>
        <v>10094067.589999991</v>
      </c>
      <c r="C226" s="7">
        <f t="shared" si="125"/>
        <v>10000000</v>
      </c>
      <c r="D226" s="96">
        <f t="shared" si="139"/>
        <v>44840</v>
      </c>
      <c r="E226" s="94">
        <f ca="1">IF(D226&lt;$B$1,VLOOKUP(D226,[1]DI!$A$4:$B$15000,2,FALSE),0)</f>
        <v>0.13650000000000001</v>
      </c>
      <c r="F226" s="14">
        <f t="shared" ca="1" si="136"/>
        <v>1.00050788</v>
      </c>
      <c r="G226" s="14">
        <f ca="1">(TRUNC(PRODUCT($F$12:$F225),16))</f>
        <v>1.0988071215837101</v>
      </c>
      <c r="H226" s="14">
        <f t="shared" ca="1" si="137"/>
        <v>1.0915780401320301</v>
      </c>
      <c r="I226" s="14">
        <f t="shared" ca="1" si="138"/>
        <v>1.0066226</v>
      </c>
      <c r="J226" s="13">
        <f t="shared" si="126"/>
        <v>5.5E-2</v>
      </c>
      <c r="K226" s="33">
        <f t="shared" si="127"/>
        <v>44824</v>
      </c>
      <c r="L226" s="2">
        <f t="shared" si="128"/>
        <v>13</v>
      </c>
      <c r="M226" s="17">
        <f t="shared" si="129"/>
        <v>13</v>
      </c>
      <c r="N226" s="12">
        <f t="shared" si="130"/>
        <v>1.0027658420000001</v>
      </c>
      <c r="O226" s="12">
        <f t="shared" ca="1" si="131"/>
        <v>1.009406759</v>
      </c>
      <c r="P226" s="17">
        <f t="shared" si="140"/>
        <v>0</v>
      </c>
      <c r="Q226" s="14">
        <f t="shared" ca="1" si="122"/>
        <v>94067.589999989999</v>
      </c>
      <c r="R226" s="21">
        <f t="shared" si="123"/>
        <v>0</v>
      </c>
      <c r="S226" s="14">
        <f t="shared" si="132"/>
        <v>0</v>
      </c>
      <c r="T226" s="4" t="str">
        <f t="shared" si="133"/>
        <v>J=</v>
      </c>
      <c r="U226" s="33">
        <f t="shared" si="134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24"/>
        <v>44844</v>
      </c>
      <c r="B227" s="124">
        <f t="shared" ca="1" si="135"/>
        <v>10101340.059999989</v>
      </c>
      <c r="C227" s="7">
        <f t="shared" si="125"/>
        <v>10000000</v>
      </c>
      <c r="D227" s="96">
        <f t="shared" si="139"/>
        <v>44841</v>
      </c>
      <c r="E227" s="94">
        <f ca="1">IF(D227&lt;$B$1,VLOOKUP(D227,[1]DI!$A$4:$B$15000,2,FALSE),0)</f>
        <v>0.13650000000000001</v>
      </c>
      <c r="F227" s="14">
        <f t="shared" ca="1" si="136"/>
        <v>1.00050788</v>
      </c>
      <c r="G227" s="14">
        <f ca="1">(TRUNC(PRODUCT($F$12:$F226),16))</f>
        <v>1.0993651837446199</v>
      </c>
      <c r="H227" s="14">
        <f t="shared" ca="1" si="137"/>
        <v>1.0915780401320301</v>
      </c>
      <c r="I227" s="14">
        <f t="shared" ca="1" si="138"/>
        <v>1.0071338400000001</v>
      </c>
      <c r="J227" s="13">
        <f t="shared" si="126"/>
        <v>5.5E-2</v>
      </c>
      <c r="K227" s="33">
        <f t="shared" si="127"/>
        <v>44824</v>
      </c>
      <c r="L227" s="2">
        <f t="shared" si="128"/>
        <v>14</v>
      </c>
      <c r="M227" s="17">
        <f t="shared" si="129"/>
        <v>14</v>
      </c>
      <c r="N227" s="12">
        <f t="shared" si="130"/>
        <v>1.0029789149999999</v>
      </c>
      <c r="O227" s="12">
        <f t="shared" ca="1" si="131"/>
        <v>1.0101340059999999</v>
      </c>
      <c r="P227" s="17">
        <f t="shared" si="140"/>
        <v>0</v>
      </c>
      <c r="Q227" s="14">
        <f t="shared" ca="1" si="122"/>
        <v>101340.05999999</v>
      </c>
      <c r="R227" s="21">
        <f t="shared" si="123"/>
        <v>0</v>
      </c>
      <c r="S227" s="14">
        <f t="shared" si="132"/>
        <v>0</v>
      </c>
      <c r="T227" s="4" t="str">
        <f t="shared" si="133"/>
        <v>J=</v>
      </c>
      <c r="U227" s="33">
        <f t="shared" si="134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24"/>
        <v>44845</v>
      </c>
      <c r="B228" s="124">
        <f t="shared" ca="1" si="135"/>
        <v>10108617.779999999</v>
      </c>
      <c r="C228" s="7">
        <f t="shared" si="125"/>
        <v>10000000</v>
      </c>
      <c r="D228" s="96">
        <f t="shared" si="139"/>
        <v>44844</v>
      </c>
      <c r="E228" s="94">
        <f ca="1">IF(D228&lt;$B$1,VLOOKUP(D228,[1]DI!$A$4:$B$15000,2,FALSE),0)</f>
        <v>0.13650000000000001</v>
      </c>
      <c r="F228" s="14">
        <f t="shared" ca="1" si="136"/>
        <v>1.00050788</v>
      </c>
      <c r="G228" s="14">
        <f ca="1">(TRUNC(PRODUCT($F$12:$F227),16))</f>
        <v>1.0999235293341401</v>
      </c>
      <c r="H228" s="14">
        <f t="shared" ca="1" si="137"/>
        <v>1.0915780401320301</v>
      </c>
      <c r="I228" s="14">
        <f t="shared" ca="1" si="138"/>
        <v>1.0076453400000001</v>
      </c>
      <c r="J228" s="13">
        <f t="shared" si="126"/>
        <v>5.5E-2</v>
      </c>
      <c r="K228" s="33">
        <f t="shared" si="127"/>
        <v>44824</v>
      </c>
      <c r="L228" s="2">
        <f t="shared" si="128"/>
        <v>15</v>
      </c>
      <c r="M228" s="17">
        <f t="shared" si="129"/>
        <v>15</v>
      </c>
      <c r="N228" s="12">
        <f t="shared" si="130"/>
        <v>1.003192034</v>
      </c>
      <c r="O228" s="12">
        <f t="shared" ca="1" si="131"/>
        <v>1.010861778</v>
      </c>
      <c r="P228" s="17">
        <f t="shared" si="140"/>
        <v>0</v>
      </c>
      <c r="Q228" s="14">
        <f t="shared" ca="1" si="122"/>
        <v>108617.78</v>
      </c>
      <c r="R228" s="21">
        <f t="shared" si="123"/>
        <v>0</v>
      </c>
      <c r="S228" s="14">
        <f t="shared" si="132"/>
        <v>0</v>
      </c>
      <c r="T228" s="4" t="str">
        <f t="shared" si="133"/>
        <v>J=</v>
      </c>
      <c r="U228" s="33">
        <f t="shared" si="134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24"/>
        <v>44847</v>
      </c>
      <c r="B229" s="124">
        <f t="shared" ca="1" si="135"/>
        <v>10115900.84999999</v>
      </c>
      <c r="C229" s="7">
        <f t="shared" si="125"/>
        <v>10000000</v>
      </c>
      <c r="D229" s="96">
        <f t="shared" si="139"/>
        <v>44845</v>
      </c>
      <c r="E229" s="94">
        <f ca="1">IF(D229&lt;$B$1,VLOOKUP(D229,[1]DI!$A$4:$B$15000,2,FALSE),0)</f>
        <v>0.13650000000000001</v>
      </c>
      <c r="F229" s="14">
        <f t="shared" ca="1" si="136"/>
        <v>1.00050788</v>
      </c>
      <c r="G229" s="14">
        <f ca="1">(TRUNC(PRODUCT($F$12:$F228),16))</f>
        <v>1.1004821584962201</v>
      </c>
      <c r="H229" s="14">
        <f t="shared" ca="1" si="137"/>
        <v>1.0915780401320301</v>
      </c>
      <c r="I229" s="14">
        <f t="shared" ca="1" si="138"/>
        <v>1.00815711</v>
      </c>
      <c r="J229" s="13">
        <f t="shared" si="126"/>
        <v>5.5E-2</v>
      </c>
      <c r="K229" s="33">
        <f t="shared" si="127"/>
        <v>44824</v>
      </c>
      <c r="L229" s="2">
        <f t="shared" si="128"/>
        <v>16</v>
      </c>
      <c r="M229" s="17">
        <f t="shared" si="129"/>
        <v>16</v>
      </c>
      <c r="N229" s="12">
        <f t="shared" si="130"/>
        <v>1.0034051980000001</v>
      </c>
      <c r="O229" s="12">
        <f t="shared" ca="1" si="131"/>
        <v>1.0115900849999999</v>
      </c>
      <c r="P229" s="17">
        <f t="shared" si="140"/>
        <v>0</v>
      </c>
      <c r="Q229" s="14">
        <f t="shared" ca="1" si="122"/>
        <v>115900.84999998999</v>
      </c>
      <c r="R229" s="21">
        <f t="shared" si="123"/>
        <v>0</v>
      </c>
      <c r="S229" s="14">
        <f t="shared" si="132"/>
        <v>0</v>
      </c>
      <c r="T229" s="4" t="str">
        <f t="shared" si="133"/>
        <v>J=</v>
      </c>
      <c r="U229" s="33">
        <f t="shared" si="134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24"/>
        <v>44848</v>
      </c>
      <c r="B230" s="124">
        <f t="shared" ca="1" si="135"/>
        <v>10123189.060000001</v>
      </c>
      <c r="C230" s="7">
        <f t="shared" si="125"/>
        <v>10000000</v>
      </c>
      <c r="D230" s="96">
        <f t="shared" si="139"/>
        <v>44847</v>
      </c>
      <c r="E230" s="94">
        <f ca="1">IF(D230&lt;$B$1,VLOOKUP(D230,[1]DI!$A$4:$B$15000,2,FALSE),0)</f>
        <v>0.13650000000000001</v>
      </c>
      <c r="F230" s="14">
        <f t="shared" ca="1" si="136"/>
        <v>1.00050788</v>
      </c>
      <c r="G230" s="14">
        <f ca="1">(TRUNC(PRODUCT($F$12:$F229),16))</f>
        <v>1.10104107137487</v>
      </c>
      <c r="H230" s="14">
        <f t="shared" ca="1" si="137"/>
        <v>1.0915780401320301</v>
      </c>
      <c r="I230" s="14">
        <f t="shared" ca="1" si="138"/>
        <v>1.0086691299999999</v>
      </c>
      <c r="J230" s="13">
        <f t="shared" si="126"/>
        <v>5.5E-2</v>
      </c>
      <c r="K230" s="33">
        <f t="shared" si="127"/>
        <v>44824</v>
      </c>
      <c r="L230" s="2">
        <f t="shared" si="128"/>
        <v>17</v>
      </c>
      <c r="M230" s="17">
        <f t="shared" si="129"/>
        <v>17</v>
      </c>
      <c r="N230" s="12">
        <f t="shared" si="130"/>
        <v>1.0036184079999999</v>
      </c>
      <c r="O230" s="12">
        <f t="shared" ca="1" si="131"/>
        <v>1.012318906</v>
      </c>
      <c r="P230" s="17">
        <f t="shared" si="140"/>
        <v>0</v>
      </c>
      <c r="Q230" s="14">
        <f t="shared" ca="1" si="122"/>
        <v>123189.06</v>
      </c>
      <c r="R230" s="21">
        <f t="shared" si="123"/>
        <v>0</v>
      </c>
      <c r="S230" s="14">
        <f t="shared" si="132"/>
        <v>0</v>
      </c>
      <c r="T230" s="4" t="str">
        <f t="shared" si="133"/>
        <v>J=</v>
      </c>
      <c r="U230" s="33">
        <f t="shared" si="134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24"/>
        <v>44851</v>
      </c>
      <c r="B231" s="124">
        <f t="shared" ca="1" si="135"/>
        <v>10130482.529999999</v>
      </c>
      <c r="C231" s="7">
        <f t="shared" si="125"/>
        <v>10000000</v>
      </c>
      <c r="D231" s="96">
        <f t="shared" si="139"/>
        <v>44848</v>
      </c>
      <c r="E231" s="94">
        <f ca="1">IF(D231&lt;$B$1,VLOOKUP(D231,[1]DI!$A$4:$B$15000,2,FALSE),0)</f>
        <v>0.13650000000000001</v>
      </c>
      <c r="F231" s="14">
        <f t="shared" ca="1" si="136"/>
        <v>1.00050788</v>
      </c>
      <c r="G231" s="14">
        <f ca="1">(TRUNC(PRODUCT($F$12:$F230),16))</f>
        <v>1.1016002681142001</v>
      </c>
      <c r="H231" s="14">
        <f t="shared" ca="1" si="137"/>
        <v>1.0915780401320301</v>
      </c>
      <c r="I231" s="14">
        <f t="shared" ca="1" si="138"/>
        <v>1.0091814100000001</v>
      </c>
      <c r="J231" s="13">
        <f t="shared" si="126"/>
        <v>5.5E-2</v>
      </c>
      <c r="K231" s="33">
        <f t="shared" si="127"/>
        <v>44824</v>
      </c>
      <c r="L231" s="2">
        <f t="shared" si="128"/>
        <v>18</v>
      </c>
      <c r="M231" s="17">
        <f t="shared" si="129"/>
        <v>18</v>
      </c>
      <c r="N231" s="12">
        <f t="shared" si="130"/>
        <v>1.0038316629999999</v>
      </c>
      <c r="O231" s="12">
        <f t="shared" ca="1" si="131"/>
        <v>1.013048253</v>
      </c>
      <c r="P231" s="17">
        <f t="shared" si="140"/>
        <v>0</v>
      </c>
      <c r="Q231" s="14">
        <f t="shared" ca="1" si="122"/>
        <v>130482.53</v>
      </c>
      <c r="R231" s="21">
        <f t="shared" si="123"/>
        <v>0</v>
      </c>
      <c r="S231" s="14">
        <f t="shared" si="132"/>
        <v>0</v>
      </c>
      <c r="T231" s="4" t="str">
        <f t="shared" si="133"/>
        <v>J=</v>
      </c>
      <c r="U231" s="33">
        <f t="shared" si="134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24"/>
        <v>44852</v>
      </c>
      <c r="B232" s="124">
        <f t="shared" ca="1" si="135"/>
        <v>10137781.34999999</v>
      </c>
      <c r="C232" s="7">
        <f t="shared" si="125"/>
        <v>10000000</v>
      </c>
      <c r="D232" s="96">
        <f t="shared" si="139"/>
        <v>44851</v>
      </c>
      <c r="E232" s="94">
        <f ca="1">IF(D232&lt;$B$1,VLOOKUP(D232,[1]DI!$A$4:$B$15000,2,FALSE),0)</f>
        <v>0.13650000000000001</v>
      </c>
      <c r="F232" s="14">
        <f t="shared" ca="1" si="136"/>
        <v>1.00050788</v>
      </c>
      <c r="G232" s="14">
        <f ca="1">(TRUNC(PRODUCT($F$12:$F231),16))</f>
        <v>1.1021597488583701</v>
      </c>
      <c r="H232" s="14">
        <f t="shared" ca="1" si="137"/>
        <v>1.0915780401320301</v>
      </c>
      <c r="I232" s="14">
        <f t="shared" ca="1" si="138"/>
        <v>1.0096939599999999</v>
      </c>
      <c r="J232" s="13">
        <f t="shared" si="126"/>
        <v>5.5E-2</v>
      </c>
      <c r="K232" s="33">
        <f t="shared" si="127"/>
        <v>44824</v>
      </c>
      <c r="L232" s="2">
        <f t="shared" si="128"/>
        <v>19</v>
      </c>
      <c r="M232" s="17">
        <f t="shared" si="129"/>
        <v>19</v>
      </c>
      <c r="N232" s="12">
        <f t="shared" si="130"/>
        <v>1.0040449629999999</v>
      </c>
      <c r="O232" s="12">
        <f t="shared" ca="1" si="131"/>
        <v>1.0137781349999999</v>
      </c>
      <c r="P232" s="17">
        <f t="shared" si="140"/>
        <v>0</v>
      </c>
      <c r="Q232" s="14">
        <f t="shared" ca="1" si="122"/>
        <v>137781.34999998999</v>
      </c>
      <c r="R232" s="21">
        <f t="shared" si="123"/>
        <v>0</v>
      </c>
      <c r="S232" s="14">
        <f t="shared" si="132"/>
        <v>0</v>
      </c>
      <c r="T232" s="4" t="str">
        <f t="shared" si="133"/>
        <v>J=</v>
      </c>
      <c r="U232" s="33">
        <f t="shared" si="134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24"/>
        <v>44853</v>
      </c>
      <c r="B233" s="124">
        <f t="shared" ca="1" si="135"/>
        <v>10145085.32</v>
      </c>
      <c r="C233" s="7">
        <f t="shared" si="125"/>
        <v>10000000</v>
      </c>
      <c r="D233" s="96">
        <f t="shared" si="139"/>
        <v>44852</v>
      </c>
      <c r="E233" s="94">
        <f ca="1">IF(D233&lt;$B$1,VLOOKUP(D233,[1]DI!$A$4:$B$15000,2,FALSE),0)</f>
        <v>0.13650000000000001</v>
      </c>
      <c r="F233" s="14">
        <f t="shared" ca="1" si="136"/>
        <v>1.00050788</v>
      </c>
      <c r="G233" s="14">
        <f ca="1">(TRUNC(PRODUCT($F$12:$F232),16))</f>
        <v>1.1027195137516199</v>
      </c>
      <c r="H233" s="14">
        <f t="shared" ca="1" si="137"/>
        <v>1.0915780401320301</v>
      </c>
      <c r="I233" s="14">
        <f t="shared" ca="1" si="138"/>
        <v>1.01020676</v>
      </c>
      <c r="J233" s="13">
        <f t="shared" si="126"/>
        <v>5.5E-2</v>
      </c>
      <c r="K233" s="33">
        <f t="shared" si="127"/>
        <v>44824</v>
      </c>
      <c r="L233" s="2">
        <f t="shared" si="128"/>
        <v>20</v>
      </c>
      <c r="M233" s="17">
        <f t="shared" si="129"/>
        <v>20</v>
      </c>
      <c r="N233" s="12">
        <f t="shared" si="130"/>
        <v>1.004258308</v>
      </c>
      <c r="O233" s="12">
        <f t="shared" ca="1" si="131"/>
        <v>1.014508532</v>
      </c>
      <c r="P233" s="17">
        <f t="shared" si="140"/>
        <v>0</v>
      </c>
      <c r="Q233" s="14">
        <f t="shared" ca="1" si="122"/>
        <v>145085.32</v>
      </c>
      <c r="R233" s="21">
        <f t="shared" si="123"/>
        <v>0</v>
      </c>
      <c r="S233" s="14">
        <f t="shared" si="132"/>
        <v>0</v>
      </c>
      <c r="T233" s="4" t="str">
        <f t="shared" si="133"/>
        <v>J=</v>
      </c>
      <c r="U233" s="33">
        <f t="shared" si="134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24"/>
        <v>44854</v>
      </c>
      <c r="B234" s="124">
        <f t="shared" ca="1" si="135"/>
        <v>10152394.54999999</v>
      </c>
      <c r="C234" s="7">
        <f t="shared" si="125"/>
        <v>10000000</v>
      </c>
      <c r="D234" s="96">
        <f t="shared" si="139"/>
        <v>44853</v>
      </c>
      <c r="E234" s="94">
        <f ca="1">IF(D234&lt;$B$1,VLOOKUP(D234,[1]DI!$A$4:$B$15000,2,FALSE),0)</f>
        <v>0.13650000000000001</v>
      </c>
      <c r="F234" s="14">
        <f t="shared" ca="1" si="136"/>
        <v>1.00050788</v>
      </c>
      <c r="G234" s="14">
        <f ca="1">(TRUNC(PRODUCT($F$12:$F233),16))</f>
        <v>1.1032795629382699</v>
      </c>
      <c r="H234" s="14">
        <f t="shared" ca="1" si="137"/>
        <v>1.0915780401320301</v>
      </c>
      <c r="I234" s="14">
        <f t="shared" ca="1" si="138"/>
        <v>1.01071982</v>
      </c>
      <c r="J234" s="13">
        <f t="shared" si="126"/>
        <v>5.5E-2</v>
      </c>
      <c r="K234" s="33">
        <f t="shared" si="127"/>
        <v>44824</v>
      </c>
      <c r="L234" s="2">
        <f t="shared" si="128"/>
        <v>21</v>
      </c>
      <c r="M234" s="17">
        <f t="shared" si="129"/>
        <v>21</v>
      </c>
      <c r="N234" s="12">
        <f t="shared" si="130"/>
        <v>1.004471699</v>
      </c>
      <c r="O234" s="12">
        <f t="shared" ca="1" si="131"/>
        <v>1.0152394549999999</v>
      </c>
      <c r="P234" s="17">
        <f t="shared" si="140"/>
        <v>11</v>
      </c>
      <c r="Q234" s="14">
        <f t="shared" ca="1" si="122"/>
        <v>152394.54999999001</v>
      </c>
      <c r="R234" s="21">
        <f t="shared" si="123"/>
        <v>0</v>
      </c>
      <c r="S234" s="14">
        <f t="shared" si="132"/>
        <v>0</v>
      </c>
      <c r="T234" s="4" t="str">
        <f t="shared" si="133"/>
        <v>J=</v>
      </c>
      <c r="U234" s="33">
        <f t="shared" si="134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24"/>
        <v>44855</v>
      </c>
      <c r="B235" s="124">
        <f t="shared" ca="1" si="135"/>
        <v>10007204.739999991</v>
      </c>
      <c r="C235" s="7">
        <f t="shared" si="125"/>
        <v>10000000</v>
      </c>
      <c r="D235" s="96">
        <f t="shared" si="139"/>
        <v>44854</v>
      </c>
      <c r="E235" s="94">
        <f ca="1">IF(D235&lt;$B$1,VLOOKUP(D235,[1]DI!$A$4:$B$15000,2,FALSE),0)</f>
        <v>0.13650000000000001</v>
      </c>
      <c r="F235" s="14">
        <f t="shared" ca="1" si="136"/>
        <v>1.00050788</v>
      </c>
      <c r="G235" s="14">
        <f ca="1">(TRUNC(PRODUCT($F$12:$F234),16))</f>
        <v>1.1038398965626901</v>
      </c>
      <c r="H235" s="14">
        <f t="shared" ca="1" si="137"/>
        <v>1.1032795629382699</v>
      </c>
      <c r="I235" s="14">
        <f t="shared" ca="1" si="138"/>
        <v>1.00050788</v>
      </c>
      <c r="J235" s="13">
        <f t="shared" si="126"/>
        <v>5.5E-2</v>
      </c>
      <c r="K235" s="33">
        <f t="shared" si="127"/>
        <v>44854</v>
      </c>
      <c r="L235" s="2">
        <f t="shared" si="128"/>
        <v>1</v>
      </c>
      <c r="M235" s="17">
        <f t="shared" si="129"/>
        <v>1</v>
      </c>
      <c r="N235" s="12">
        <f t="shared" si="130"/>
        <v>1.0002124859999999</v>
      </c>
      <c r="O235" s="12">
        <f t="shared" ca="1" si="131"/>
        <v>1.000720474</v>
      </c>
      <c r="P235" s="17">
        <f t="shared" si="140"/>
        <v>0</v>
      </c>
      <c r="Q235" s="14">
        <f t="shared" ca="1" si="122"/>
        <v>7204.7399999899999</v>
      </c>
      <c r="R235" s="21">
        <f t="shared" si="123"/>
        <v>0</v>
      </c>
      <c r="S235" s="14">
        <f t="shared" si="132"/>
        <v>0</v>
      </c>
      <c r="T235" s="4" t="str">
        <f t="shared" si="133"/>
        <v>J=</v>
      </c>
      <c r="U235" s="33">
        <f t="shared" si="134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24"/>
        <v>44858</v>
      </c>
      <c r="B236" s="124">
        <f t="shared" ca="1" si="135"/>
        <v>10014414.68999999</v>
      </c>
      <c r="C236" s="7">
        <f t="shared" si="125"/>
        <v>10000000</v>
      </c>
      <c r="D236" s="96">
        <f t="shared" si="139"/>
        <v>44855</v>
      </c>
      <c r="E236" s="94">
        <f ca="1">IF(D236&lt;$B$1,VLOOKUP(D236,[1]DI!$A$4:$B$15000,2,FALSE),0)</f>
        <v>0.13650000000000001</v>
      </c>
      <c r="F236" s="14">
        <f t="shared" ca="1" si="136"/>
        <v>1.00050788</v>
      </c>
      <c r="G236" s="14">
        <f ca="1">(TRUNC(PRODUCT($F$12:$F235),16))</f>
        <v>1.1044005147693601</v>
      </c>
      <c r="H236" s="14">
        <f t="shared" ca="1" si="137"/>
        <v>1.1032795629382699</v>
      </c>
      <c r="I236" s="14">
        <f t="shared" ca="1" si="138"/>
        <v>1.00101602</v>
      </c>
      <c r="J236" s="13">
        <f t="shared" si="126"/>
        <v>5.5E-2</v>
      </c>
      <c r="K236" s="33">
        <f t="shared" si="127"/>
        <v>44854</v>
      </c>
      <c r="L236" s="2">
        <f t="shared" si="128"/>
        <v>2</v>
      </c>
      <c r="M236" s="17">
        <f t="shared" si="129"/>
        <v>2</v>
      </c>
      <c r="N236" s="12">
        <f t="shared" si="130"/>
        <v>1.000425017</v>
      </c>
      <c r="O236" s="12">
        <f t="shared" ca="1" si="131"/>
        <v>1.001441469</v>
      </c>
      <c r="P236" s="17">
        <f t="shared" si="140"/>
        <v>0</v>
      </c>
      <c r="Q236" s="14">
        <f t="shared" ca="1" si="122"/>
        <v>14414.68999999</v>
      </c>
      <c r="R236" s="21">
        <f t="shared" si="123"/>
        <v>0</v>
      </c>
      <c r="S236" s="14">
        <f t="shared" si="132"/>
        <v>0</v>
      </c>
      <c r="T236" s="4" t="str">
        <f t="shared" si="133"/>
        <v>J=</v>
      </c>
      <c r="U236" s="33">
        <f t="shared" si="134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24"/>
        <v>44859</v>
      </c>
      <c r="B237" s="124">
        <f t="shared" ca="1" si="135"/>
        <v>10021629.75</v>
      </c>
      <c r="C237" s="7">
        <f t="shared" si="125"/>
        <v>10000000</v>
      </c>
      <c r="D237" s="96">
        <f t="shared" si="139"/>
        <v>44858</v>
      </c>
      <c r="E237" s="94">
        <f ca="1">IF(D237&lt;$B$1,VLOOKUP(D237,[1]DI!$A$4:$B$15000,2,FALSE),0)</f>
        <v>0.13650000000000001</v>
      </c>
      <c r="F237" s="14">
        <f t="shared" ca="1" si="136"/>
        <v>1.00050788</v>
      </c>
      <c r="G237" s="14">
        <f ca="1">(TRUNC(PRODUCT($F$12:$F236),16))</f>
        <v>1.1049614177028</v>
      </c>
      <c r="H237" s="14">
        <f t="shared" ca="1" si="137"/>
        <v>1.1032795629382699</v>
      </c>
      <c r="I237" s="14">
        <f t="shared" ca="1" si="138"/>
        <v>1.00152441</v>
      </c>
      <c r="J237" s="13">
        <f t="shared" si="126"/>
        <v>5.5E-2</v>
      </c>
      <c r="K237" s="33">
        <f t="shared" si="127"/>
        <v>44854</v>
      </c>
      <c r="L237" s="2">
        <f t="shared" si="128"/>
        <v>3</v>
      </c>
      <c r="M237" s="17">
        <f t="shared" si="129"/>
        <v>3</v>
      </c>
      <c r="N237" s="12">
        <f t="shared" si="130"/>
        <v>1.000637593</v>
      </c>
      <c r="O237" s="12">
        <f t="shared" ca="1" si="131"/>
        <v>1.0021629750000001</v>
      </c>
      <c r="P237" s="17">
        <f t="shared" si="140"/>
        <v>0</v>
      </c>
      <c r="Q237" s="14">
        <f t="shared" ca="1" si="122"/>
        <v>21629.75</v>
      </c>
      <c r="R237" s="21">
        <f t="shared" si="123"/>
        <v>0</v>
      </c>
      <c r="S237" s="14">
        <f t="shared" si="132"/>
        <v>0</v>
      </c>
      <c r="T237" s="4" t="str">
        <f t="shared" si="133"/>
        <v>J=</v>
      </c>
      <c r="U237" s="33">
        <f t="shared" si="134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24"/>
        <v>44860</v>
      </c>
      <c r="B238" s="124">
        <f t="shared" ca="1" si="135"/>
        <v>10028850.140000001</v>
      </c>
      <c r="C238" s="7">
        <f t="shared" si="125"/>
        <v>10000000</v>
      </c>
      <c r="D238" s="96">
        <f t="shared" si="139"/>
        <v>44859</v>
      </c>
      <c r="E238" s="94">
        <f ca="1">IF(D238&lt;$B$1,VLOOKUP(D238,[1]DI!$A$4:$B$15000,2,FALSE),0)</f>
        <v>0.13650000000000001</v>
      </c>
      <c r="F238" s="14">
        <f t="shared" ca="1" si="136"/>
        <v>1.00050788</v>
      </c>
      <c r="G238" s="14">
        <f ca="1">(TRUNC(PRODUCT($F$12:$F237),16))</f>
        <v>1.1055226055076199</v>
      </c>
      <c r="H238" s="14">
        <f t="shared" ca="1" si="137"/>
        <v>1.1032795629382699</v>
      </c>
      <c r="I238" s="14">
        <f t="shared" ca="1" si="138"/>
        <v>1.00203307</v>
      </c>
      <c r="J238" s="13">
        <f t="shared" si="126"/>
        <v>5.5E-2</v>
      </c>
      <c r="K238" s="33">
        <f t="shared" si="127"/>
        <v>44854</v>
      </c>
      <c r="L238" s="2">
        <f t="shared" si="128"/>
        <v>4</v>
      </c>
      <c r="M238" s="17">
        <f t="shared" si="129"/>
        <v>4</v>
      </c>
      <c r="N238" s="12">
        <f t="shared" si="130"/>
        <v>1.000850215</v>
      </c>
      <c r="O238" s="12">
        <f t="shared" ca="1" si="131"/>
        <v>1.0028850140000001</v>
      </c>
      <c r="P238" s="17">
        <f t="shared" si="140"/>
        <v>0</v>
      </c>
      <c r="Q238" s="14">
        <f t="shared" ca="1" si="122"/>
        <v>28850.14</v>
      </c>
      <c r="R238" s="21">
        <f t="shared" si="123"/>
        <v>0</v>
      </c>
      <c r="S238" s="14">
        <f t="shared" si="132"/>
        <v>0</v>
      </c>
      <c r="T238" s="4" t="str">
        <f t="shared" si="133"/>
        <v>J=</v>
      </c>
      <c r="U238" s="33">
        <f t="shared" si="134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24"/>
        <v>44861</v>
      </c>
      <c r="B239" s="124">
        <f t="shared" ca="1" si="135"/>
        <v>10036075.630000001</v>
      </c>
      <c r="C239" s="7">
        <f t="shared" si="125"/>
        <v>10000000</v>
      </c>
      <c r="D239" s="96">
        <f t="shared" si="139"/>
        <v>44860</v>
      </c>
      <c r="E239" s="94">
        <f ca="1">IF(D239&lt;$B$1,VLOOKUP(D239,[1]DI!$A$4:$B$15000,2,FALSE),0)</f>
        <v>0.13650000000000001</v>
      </c>
      <c r="F239" s="14">
        <f t="shared" ca="1" si="136"/>
        <v>1.00050788</v>
      </c>
      <c r="G239" s="14">
        <f ca="1">(TRUNC(PRODUCT($F$12:$F238),16))</f>
        <v>1.10608407832851</v>
      </c>
      <c r="H239" s="14">
        <f t="shared" ca="1" si="137"/>
        <v>1.1032795629382699</v>
      </c>
      <c r="I239" s="14">
        <f t="shared" ca="1" si="138"/>
        <v>1.0025419799999999</v>
      </c>
      <c r="J239" s="13">
        <f t="shared" si="126"/>
        <v>5.5E-2</v>
      </c>
      <c r="K239" s="33">
        <f t="shared" si="127"/>
        <v>44854</v>
      </c>
      <c r="L239" s="2">
        <f t="shared" si="128"/>
        <v>5</v>
      </c>
      <c r="M239" s="17">
        <f t="shared" si="129"/>
        <v>5</v>
      </c>
      <c r="N239" s="12">
        <f t="shared" si="130"/>
        <v>1.001062881</v>
      </c>
      <c r="O239" s="12">
        <f t="shared" ca="1" si="131"/>
        <v>1.0036075630000001</v>
      </c>
      <c r="P239" s="17">
        <f t="shared" si="140"/>
        <v>0</v>
      </c>
      <c r="Q239" s="14">
        <f t="shared" ca="1" si="122"/>
        <v>36075.629999999997</v>
      </c>
      <c r="R239" s="21">
        <f t="shared" si="123"/>
        <v>0</v>
      </c>
      <c r="S239" s="14">
        <f t="shared" si="132"/>
        <v>0</v>
      </c>
      <c r="T239" s="4" t="str">
        <f t="shared" si="133"/>
        <v>J=</v>
      </c>
      <c r="U239" s="33">
        <f t="shared" si="134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24"/>
        <v>44862</v>
      </c>
      <c r="B240" s="124">
        <f t="shared" ca="1" si="135"/>
        <v>10043306.35</v>
      </c>
      <c r="C240" s="7">
        <f t="shared" si="125"/>
        <v>10000000</v>
      </c>
      <c r="D240" s="96">
        <f t="shared" si="139"/>
        <v>44861</v>
      </c>
      <c r="E240" s="94">
        <f ca="1">IF(D240&lt;$B$1,VLOOKUP(D240,[1]DI!$A$4:$B$15000,2,FALSE),0)</f>
        <v>0.13650000000000001</v>
      </c>
      <c r="F240" s="14">
        <f t="shared" ca="1" si="136"/>
        <v>1.00050788</v>
      </c>
      <c r="G240" s="14">
        <f ca="1">(TRUNC(PRODUCT($F$12:$F239),16))</f>
        <v>1.1066458363102101</v>
      </c>
      <c r="H240" s="14">
        <f t="shared" ca="1" si="137"/>
        <v>1.1032795629382699</v>
      </c>
      <c r="I240" s="14">
        <f t="shared" ca="1" si="138"/>
        <v>1.0030511499999999</v>
      </c>
      <c r="J240" s="13">
        <f t="shared" si="126"/>
        <v>5.5E-2</v>
      </c>
      <c r="K240" s="33">
        <f t="shared" si="127"/>
        <v>44854</v>
      </c>
      <c r="L240" s="2">
        <f t="shared" si="128"/>
        <v>6</v>
      </c>
      <c r="M240" s="17">
        <f t="shared" si="129"/>
        <v>6</v>
      </c>
      <c r="N240" s="12">
        <f t="shared" si="130"/>
        <v>1.0012755929999999</v>
      </c>
      <c r="O240" s="12">
        <f t="shared" ca="1" si="131"/>
        <v>1.0043306350000001</v>
      </c>
      <c r="P240" s="17">
        <f t="shared" si="140"/>
        <v>0</v>
      </c>
      <c r="Q240" s="14">
        <f t="shared" ca="1" si="122"/>
        <v>43306.35</v>
      </c>
      <c r="R240" s="21">
        <f t="shared" si="123"/>
        <v>0</v>
      </c>
      <c r="S240" s="14">
        <f t="shared" si="132"/>
        <v>0</v>
      </c>
      <c r="T240" s="4" t="str">
        <f t="shared" si="133"/>
        <v>J=</v>
      </c>
      <c r="U240" s="33">
        <f t="shared" si="134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24"/>
        <v>44865</v>
      </c>
      <c r="B241" s="124">
        <f t="shared" ca="1" si="135"/>
        <v>10050542.28999999</v>
      </c>
      <c r="C241" s="7">
        <f t="shared" si="125"/>
        <v>10000000</v>
      </c>
      <c r="D241" s="96">
        <f t="shared" si="139"/>
        <v>44862</v>
      </c>
      <c r="E241" s="94">
        <f ca="1">IF(D241&lt;$B$1,VLOOKUP(D241,[1]DI!$A$4:$B$15000,2,FALSE),0)</f>
        <v>0.13650000000000001</v>
      </c>
      <c r="F241" s="14">
        <f t="shared" ca="1" si="136"/>
        <v>1.00050788</v>
      </c>
      <c r="G241" s="14">
        <f ca="1">(TRUNC(PRODUCT($F$12:$F240),16))</f>
        <v>1.10720787959755</v>
      </c>
      <c r="H241" s="14">
        <f t="shared" ca="1" si="137"/>
        <v>1.1032795629382699</v>
      </c>
      <c r="I241" s="14">
        <f t="shared" ca="1" si="138"/>
        <v>1.00356058</v>
      </c>
      <c r="J241" s="13">
        <f t="shared" si="126"/>
        <v>5.5E-2</v>
      </c>
      <c r="K241" s="33">
        <f t="shared" si="127"/>
        <v>44854</v>
      </c>
      <c r="L241" s="2">
        <f t="shared" si="128"/>
        <v>7</v>
      </c>
      <c r="M241" s="17">
        <f t="shared" si="129"/>
        <v>7</v>
      </c>
      <c r="N241" s="12">
        <f t="shared" si="130"/>
        <v>1.00148835</v>
      </c>
      <c r="O241" s="12">
        <f t="shared" ca="1" si="131"/>
        <v>1.005054229</v>
      </c>
      <c r="P241" s="17">
        <f t="shared" si="140"/>
        <v>0</v>
      </c>
      <c r="Q241" s="14">
        <f t="shared" ca="1" si="122"/>
        <v>50542.289999989996</v>
      </c>
      <c r="R241" s="21">
        <f t="shared" si="123"/>
        <v>0</v>
      </c>
      <c r="S241" s="14">
        <f t="shared" si="132"/>
        <v>0</v>
      </c>
      <c r="T241" s="4" t="str">
        <f t="shared" si="133"/>
        <v>J=</v>
      </c>
      <c r="U241" s="33">
        <f t="shared" si="134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24"/>
        <v>44866</v>
      </c>
      <c r="B242" s="124">
        <f t="shared" ca="1" si="135"/>
        <v>10057783.460000001</v>
      </c>
      <c r="C242" s="7">
        <f t="shared" si="125"/>
        <v>10000000</v>
      </c>
      <c r="D242" s="96">
        <f t="shared" si="139"/>
        <v>44865</v>
      </c>
      <c r="E242" s="94">
        <f ca="1">IF(D242&lt;$B$1,VLOOKUP(D242,[1]DI!$A$4:$B$15000,2,FALSE),0)</f>
        <v>0.13650000000000001</v>
      </c>
      <c r="F242" s="14">
        <f t="shared" ca="1" si="136"/>
        <v>1.00050788</v>
      </c>
      <c r="G242" s="14">
        <f ca="1">(TRUNC(PRODUCT($F$12:$F241),16))</f>
        <v>1.1077702083354399</v>
      </c>
      <c r="H242" s="14">
        <f t="shared" ca="1" si="137"/>
        <v>1.1032795629382699</v>
      </c>
      <c r="I242" s="14">
        <f t="shared" ca="1" si="138"/>
        <v>1.0040702699999999</v>
      </c>
      <c r="J242" s="13">
        <f t="shared" si="126"/>
        <v>5.5E-2</v>
      </c>
      <c r="K242" s="33">
        <f t="shared" si="127"/>
        <v>44854</v>
      </c>
      <c r="L242" s="2">
        <f t="shared" si="128"/>
        <v>8</v>
      </c>
      <c r="M242" s="17">
        <f t="shared" si="129"/>
        <v>8</v>
      </c>
      <c r="N242" s="12">
        <f t="shared" si="130"/>
        <v>1.0017011520000001</v>
      </c>
      <c r="O242" s="12">
        <f t="shared" ca="1" si="131"/>
        <v>1.005778346</v>
      </c>
      <c r="P242" s="17">
        <f t="shared" si="140"/>
        <v>0</v>
      </c>
      <c r="Q242" s="14">
        <f t="shared" ca="1" si="122"/>
        <v>57783.46</v>
      </c>
      <c r="R242" s="21">
        <f t="shared" si="123"/>
        <v>0</v>
      </c>
      <c r="S242" s="14">
        <f t="shared" si="132"/>
        <v>0</v>
      </c>
      <c r="T242" s="4" t="str">
        <f t="shared" si="133"/>
        <v>J=</v>
      </c>
      <c r="U242" s="33">
        <f t="shared" si="134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24"/>
        <v>44868</v>
      </c>
      <c r="B243" s="124">
        <f t="shared" ca="1" si="135"/>
        <v>10065029.86999999</v>
      </c>
      <c r="C243" s="7">
        <f t="shared" si="125"/>
        <v>10000000</v>
      </c>
      <c r="D243" s="96">
        <f t="shared" si="139"/>
        <v>44866</v>
      </c>
      <c r="E243" s="94">
        <f ca="1">IF(D243&lt;$B$1,VLOOKUP(D243,[1]DI!$A$4:$B$15000,2,FALSE),0)</f>
        <v>0.13650000000000001</v>
      </c>
      <c r="F243" s="14">
        <f t="shared" ca="1" si="136"/>
        <v>1.00050788</v>
      </c>
      <c r="G243" s="14">
        <f ca="1">(TRUNC(PRODUCT($F$12:$F242),16))</f>
        <v>1.10833282266885</v>
      </c>
      <c r="H243" s="14">
        <f t="shared" ca="1" si="137"/>
        <v>1.1032795629382699</v>
      </c>
      <c r="I243" s="14">
        <f t="shared" ca="1" si="138"/>
        <v>1.00458022</v>
      </c>
      <c r="J243" s="13">
        <f t="shared" si="126"/>
        <v>5.5E-2</v>
      </c>
      <c r="K243" s="33">
        <f t="shared" si="127"/>
        <v>44854</v>
      </c>
      <c r="L243" s="2">
        <f t="shared" si="128"/>
        <v>9</v>
      </c>
      <c r="M243" s="17">
        <f t="shared" si="129"/>
        <v>9</v>
      </c>
      <c r="N243" s="12">
        <f t="shared" si="130"/>
        <v>1.001914</v>
      </c>
      <c r="O243" s="12">
        <f t="shared" ca="1" si="131"/>
        <v>1.006502987</v>
      </c>
      <c r="P243" s="17">
        <f t="shared" si="140"/>
        <v>0</v>
      </c>
      <c r="Q243" s="14">
        <f t="shared" ca="1" si="122"/>
        <v>65029.869999989998</v>
      </c>
      <c r="R243" s="21">
        <f t="shared" si="123"/>
        <v>0</v>
      </c>
      <c r="S243" s="14">
        <f t="shared" si="132"/>
        <v>0</v>
      </c>
      <c r="T243" s="4" t="str">
        <f t="shared" si="133"/>
        <v>J=</v>
      </c>
      <c r="U243" s="33">
        <f t="shared" si="134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24"/>
        <v>44869</v>
      </c>
      <c r="B244" s="124">
        <f t="shared" ca="1" si="135"/>
        <v>10072281.389999989</v>
      </c>
      <c r="C244" s="7">
        <f t="shared" si="125"/>
        <v>10000000</v>
      </c>
      <c r="D244" s="96">
        <f t="shared" si="139"/>
        <v>44868</v>
      </c>
      <c r="E244" s="94">
        <f ca="1">IF(D244&lt;$B$1,VLOOKUP(D244,[1]DI!$A$4:$B$15000,2,FALSE),0)</f>
        <v>0.13650000000000001</v>
      </c>
      <c r="F244" s="14">
        <f t="shared" ca="1" si="136"/>
        <v>1.00050788</v>
      </c>
      <c r="G244" s="14">
        <f ca="1">(TRUNC(PRODUCT($F$12:$F243),16))</f>
        <v>1.10889572274283</v>
      </c>
      <c r="H244" s="14">
        <f t="shared" ca="1" si="137"/>
        <v>1.1032795629382699</v>
      </c>
      <c r="I244" s="14">
        <f t="shared" ca="1" si="138"/>
        <v>1.0050904199999999</v>
      </c>
      <c r="J244" s="13">
        <f t="shared" si="126"/>
        <v>5.5E-2</v>
      </c>
      <c r="K244" s="33">
        <f t="shared" si="127"/>
        <v>44854</v>
      </c>
      <c r="L244" s="2">
        <f t="shared" si="128"/>
        <v>10</v>
      </c>
      <c r="M244" s="17">
        <f t="shared" si="129"/>
        <v>10</v>
      </c>
      <c r="N244" s="12">
        <f t="shared" si="130"/>
        <v>1.0021268919999999</v>
      </c>
      <c r="O244" s="12">
        <f t="shared" ca="1" si="131"/>
        <v>1.007228139</v>
      </c>
      <c r="P244" s="17">
        <f t="shared" si="140"/>
        <v>0</v>
      </c>
      <c r="Q244" s="14">
        <f t="shared" ca="1" si="122"/>
        <v>72281.389999990002</v>
      </c>
      <c r="R244" s="21">
        <f t="shared" si="123"/>
        <v>0</v>
      </c>
      <c r="S244" s="14">
        <f t="shared" si="132"/>
        <v>0</v>
      </c>
      <c r="T244" s="4" t="str">
        <f t="shared" si="133"/>
        <v>J=</v>
      </c>
      <c r="U244" s="33">
        <f t="shared" si="134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24"/>
        <v>44872</v>
      </c>
      <c r="B245" s="124">
        <f t="shared" ca="1" si="135"/>
        <v>10079538.249999991</v>
      </c>
      <c r="C245" s="7">
        <f t="shared" si="125"/>
        <v>10000000</v>
      </c>
      <c r="D245" s="96">
        <f t="shared" si="139"/>
        <v>44869</v>
      </c>
      <c r="E245" s="94">
        <f ca="1">IF(D245&lt;$B$1,VLOOKUP(D245,[1]DI!$A$4:$B$15000,2,FALSE),0)</f>
        <v>0.13650000000000001</v>
      </c>
      <c r="F245" s="14">
        <f t="shared" ca="1" si="136"/>
        <v>1.00050788</v>
      </c>
      <c r="G245" s="14">
        <f ca="1">(TRUNC(PRODUCT($F$12:$F244),16))</f>
        <v>1.1094589087025</v>
      </c>
      <c r="H245" s="14">
        <f t="shared" ca="1" si="137"/>
        <v>1.1032795629382699</v>
      </c>
      <c r="I245" s="14">
        <f t="shared" ca="1" si="138"/>
        <v>1.00560089</v>
      </c>
      <c r="J245" s="13">
        <f t="shared" si="126"/>
        <v>5.5E-2</v>
      </c>
      <c r="K245" s="33">
        <f t="shared" si="127"/>
        <v>44854</v>
      </c>
      <c r="L245" s="2">
        <f t="shared" si="128"/>
        <v>11</v>
      </c>
      <c r="M245" s="17">
        <f t="shared" si="129"/>
        <v>11</v>
      </c>
      <c r="N245" s="12">
        <f t="shared" si="130"/>
        <v>1.0023398299999999</v>
      </c>
      <c r="O245" s="12">
        <f t="shared" ca="1" si="131"/>
        <v>1.007953825</v>
      </c>
      <c r="P245" s="17">
        <f t="shared" si="140"/>
        <v>0</v>
      </c>
      <c r="Q245" s="14">
        <f t="shared" ca="1" si="122"/>
        <v>79538.249999990003</v>
      </c>
      <c r="R245" s="21">
        <f t="shared" si="123"/>
        <v>0</v>
      </c>
      <c r="S245" s="14">
        <f t="shared" si="132"/>
        <v>0</v>
      </c>
      <c r="T245" s="4" t="str">
        <f t="shared" si="133"/>
        <v>J=</v>
      </c>
      <c r="U245" s="33">
        <f t="shared" si="134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24"/>
        <v>44873</v>
      </c>
      <c r="B246" s="124">
        <f t="shared" ca="1" si="135"/>
        <v>10086800.25</v>
      </c>
      <c r="C246" s="7">
        <f t="shared" si="125"/>
        <v>10000000</v>
      </c>
      <c r="D246" s="96">
        <f t="shared" si="139"/>
        <v>44872</v>
      </c>
      <c r="E246" s="94">
        <f ca="1">IF(D246&lt;$B$1,VLOOKUP(D246,[1]DI!$A$4:$B$15000,2,FALSE),0)</f>
        <v>0.13650000000000001</v>
      </c>
      <c r="F246" s="14">
        <f t="shared" ca="1" si="136"/>
        <v>1.00050788</v>
      </c>
      <c r="G246" s="14">
        <f ca="1">(TRUNC(PRODUCT($F$12:$F245),16))</f>
        <v>1.11002238069305</v>
      </c>
      <c r="H246" s="14">
        <f t="shared" ca="1" si="137"/>
        <v>1.1032795629382699</v>
      </c>
      <c r="I246" s="14">
        <f t="shared" ca="1" si="138"/>
        <v>1.00611161</v>
      </c>
      <c r="J246" s="13">
        <f t="shared" si="126"/>
        <v>5.5E-2</v>
      </c>
      <c r="K246" s="33">
        <f t="shared" si="127"/>
        <v>44854</v>
      </c>
      <c r="L246" s="2">
        <f t="shared" si="128"/>
        <v>12</v>
      </c>
      <c r="M246" s="17">
        <f t="shared" si="129"/>
        <v>12</v>
      </c>
      <c r="N246" s="12">
        <f t="shared" si="130"/>
        <v>1.0025528130000001</v>
      </c>
      <c r="O246" s="12">
        <f t="shared" ca="1" si="131"/>
        <v>1.0086800250000001</v>
      </c>
      <c r="P246" s="17">
        <f t="shared" si="140"/>
        <v>0</v>
      </c>
      <c r="Q246" s="14">
        <f t="shared" ca="1" si="122"/>
        <v>86800.25</v>
      </c>
      <c r="R246" s="21">
        <f t="shared" si="123"/>
        <v>0</v>
      </c>
      <c r="S246" s="14">
        <f t="shared" si="132"/>
        <v>0</v>
      </c>
      <c r="T246" s="4" t="str">
        <f t="shared" si="133"/>
        <v>J=</v>
      </c>
      <c r="U246" s="33">
        <f t="shared" si="134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24"/>
        <v>44874</v>
      </c>
      <c r="B247" s="124">
        <f t="shared" ca="1" si="135"/>
        <v>10094067.589999991</v>
      </c>
      <c r="C247" s="7">
        <f t="shared" si="125"/>
        <v>10000000</v>
      </c>
      <c r="D247" s="96">
        <f t="shared" si="139"/>
        <v>44873</v>
      </c>
      <c r="E247" s="94">
        <f ca="1">IF(D247&lt;$B$1,VLOOKUP(D247,[1]DI!$A$4:$B$15000,2,FALSE),0)</f>
        <v>0.13650000000000001</v>
      </c>
      <c r="F247" s="14">
        <f t="shared" ca="1" si="136"/>
        <v>1.00050788</v>
      </c>
      <c r="G247" s="14">
        <f ca="1">(TRUNC(PRODUCT($F$12:$F246),16))</f>
        <v>1.11058613885976</v>
      </c>
      <c r="H247" s="14">
        <f t="shared" ca="1" si="137"/>
        <v>1.1032795629382699</v>
      </c>
      <c r="I247" s="14">
        <f t="shared" ca="1" si="138"/>
        <v>1.0066226</v>
      </c>
      <c r="J247" s="13">
        <f t="shared" si="126"/>
        <v>5.5E-2</v>
      </c>
      <c r="K247" s="33">
        <f t="shared" si="127"/>
        <v>44854</v>
      </c>
      <c r="L247" s="2">
        <f t="shared" si="128"/>
        <v>13</v>
      </c>
      <c r="M247" s="17">
        <f t="shared" si="129"/>
        <v>13</v>
      </c>
      <c r="N247" s="12">
        <f t="shared" si="130"/>
        <v>1.0027658420000001</v>
      </c>
      <c r="O247" s="12">
        <f t="shared" ca="1" si="131"/>
        <v>1.009406759</v>
      </c>
      <c r="P247" s="17">
        <f t="shared" si="140"/>
        <v>0</v>
      </c>
      <c r="Q247" s="14">
        <f t="shared" ca="1" si="122"/>
        <v>94067.589999989999</v>
      </c>
      <c r="R247" s="21">
        <f t="shared" si="123"/>
        <v>0</v>
      </c>
      <c r="S247" s="14">
        <f t="shared" si="132"/>
        <v>0</v>
      </c>
      <c r="T247" s="4" t="str">
        <f t="shared" si="133"/>
        <v>J=</v>
      </c>
      <c r="U247" s="33">
        <f t="shared" si="134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24"/>
        <v>44875</v>
      </c>
      <c r="B248" s="124">
        <f t="shared" ca="1" si="135"/>
        <v>10101340.059999989</v>
      </c>
      <c r="C248" s="7">
        <f t="shared" si="125"/>
        <v>10000000</v>
      </c>
      <c r="D248" s="96">
        <f t="shared" si="139"/>
        <v>44874</v>
      </c>
      <c r="E248" s="94">
        <f ca="1">IF(D248&lt;$B$1,VLOOKUP(D248,[1]DI!$A$4:$B$15000,2,FALSE),0)</f>
        <v>0.13650000000000001</v>
      </c>
      <c r="F248" s="14">
        <f t="shared" ca="1" si="136"/>
        <v>1.00050788</v>
      </c>
      <c r="G248" s="14">
        <f ca="1">(TRUNC(PRODUCT($F$12:$F247),16))</f>
        <v>1.11115018334796</v>
      </c>
      <c r="H248" s="14">
        <f t="shared" ca="1" si="137"/>
        <v>1.1032795629382699</v>
      </c>
      <c r="I248" s="14">
        <f t="shared" ca="1" si="138"/>
        <v>1.0071338400000001</v>
      </c>
      <c r="J248" s="13">
        <f t="shared" si="126"/>
        <v>5.5E-2</v>
      </c>
      <c r="K248" s="33">
        <f t="shared" si="127"/>
        <v>44854</v>
      </c>
      <c r="L248" s="2">
        <f t="shared" si="128"/>
        <v>14</v>
      </c>
      <c r="M248" s="17">
        <f t="shared" si="129"/>
        <v>14</v>
      </c>
      <c r="N248" s="12">
        <f t="shared" si="130"/>
        <v>1.0029789149999999</v>
      </c>
      <c r="O248" s="12">
        <f t="shared" ca="1" si="131"/>
        <v>1.0101340059999999</v>
      </c>
      <c r="P248" s="17">
        <f t="shared" si="140"/>
        <v>0</v>
      </c>
      <c r="Q248" s="14">
        <f t="shared" ca="1" si="122"/>
        <v>101340.05999999</v>
      </c>
      <c r="R248" s="21">
        <f t="shared" si="123"/>
        <v>0</v>
      </c>
      <c r="S248" s="14">
        <f t="shared" si="132"/>
        <v>0</v>
      </c>
      <c r="T248" s="4" t="str">
        <f t="shared" si="133"/>
        <v>J=</v>
      </c>
      <c r="U248" s="33">
        <f t="shared" si="134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24"/>
        <v>44876</v>
      </c>
      <c r="B249" s="124">
        <f t="shared" ca="1" si="135"/>
        <v>10108617.779999999</v>
      </c>
      <c r="C249" s="7">
        <f t="shared" si="125"/>
        <v>10000000</v>
      </c>
      <c r="D249" s="96">
        <f t="shared" si="139"/>
        <v>44875</v>
      </c>
      <c r="E249" s="94">
        <f ca="1">IF(D249&lt;$B$1,VLOOKUP(D249,[1]DI!$A$4:$B$15000,2,FALSE),0)</f>
        <v>0.13650000000000001</v>
      </c>
      <c r="F249" s="14">
        <f t="shared" ca="1" si="136"/>
        <v>1.00050788</v>
      </c>
      <c r="G249" s="14">
        <f ca="1">(TRUNC(PRODUCT($F$12:$F248),16))</f>
        <v>1.11171451430308</v>
      </c>
      <c r="H249" s="14">
        <f t="shared" ca="1" si="137"/>
        <v>1.1032795629382699</v>
      </c>
      <c r="I249" s="14">
        <f t="shared" ca="1" si="138"/>
        <v>1.0076453400000001</v>
      </c>
      <c r="J249" s="13">
        <f t="shared" si="126"/>
        <v>5.5E-2</v>
      </c>
      <c r="K249" s="33">
        <f t="shared" si="127"/>
        <v>44854</v>
      </c>
      <c r="L249" s="2">
        <f t="shared" si="128"/>
        <v>15</v>
      </c>
      <c r="M249" s="17">
        <f t="shared" si="129"/>
        <v>15</v>
      </c>
      <c r="N249" s="12">
        <f t="shared" si="130"/>
        <v>1.003192034</v>
      </c>
      <c r="O249" s="12">
        <f t="shared" ca="1" si="131"/>
        <v>1.010861778</v>
      </c>
      <c r="P249" s="17">
        <f t="shared" si="140"/>
        <v>0</v>
      </c>
      <c r="Q249" s="14">
        <f t="shared" ca="1" si="122"/>
        <v>108617.78</v>
      </c>
      <c r="R249" s="21">
        <f t="shared" si="123"/>
        <v>0</v>
      </c>
      <c r="S249" s="14">
        <f t="shared" si="132"/>
        <v>0</v>
      </c>
      <c r="T249" s="4" t="str">
        <f t="shared" si="133"/>
        <v>J=</v>
      </c>
      <c r="U249" s="33">
        <f t="shared" si="134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24"/>
        <v>44879</v>
      </c>
      <c r="B250" s="124">
        <f t="shared" ca="1" si="135"/>
        <v>10115900.84999999</v>
      </c>
      <c r="C250" s="7">
        <f t="shared" si="125"/>
        <v>10000000</v>
      </c>
      <c r="D250" s="96">
        <f t="shared" si="139"/>
        <v>44876</v>
      </c>
      <c r="E250" s="94">
        <f ca="1">IF(D250&lt;$B$1,VLOOKUP(D250,[1]DI!$A$4:$B$15000,2,FALSE),0)</f>
        <v>0.13650000000000001</v>
      </c>
      <c r="F250" s="14">
        <f t="shared" ca="1" si="136"/>
        <v>1.00050788</v>
      </c>
      <c r="G250" s="14">
        <f ca="1">(TRUNC(PRODUCT($F$12:$F249),16))</f>
        <v>1.1122791318706</v>
      </c>
      <c r="H250" s="14">
        <f t="shared" ca="1" si="137"/>
        <v>1.1032795629382699</v>
      </c>
      <c r="I250" s="14">
        <f t="shared" ca="1" si="138"/>
        <v>1.00815711</v>
      </c>
      <c r="J250" s="13">
        <f t="shared" si="126"/>
        <v>5.5E-2</v>
      </c>
      <c r="K250" s="33">
        <f t="shared" si="127"/>
        <v>44854</v>
      </c>
      <c r="L250" s="2">
        <f t="shared" si="128"/>
        <v>16</v>
      </c>
      <c r="M250" s="17">
        <f t="shared" si="129"/>
        <v>16</v>
      </c>
      <c r="N250" s="12">
        <f t="shared" si="130"/>
        <v>1.0034051980000001</v>
      </c>
      <c r="O250" s="12">
        <f t="shared" ca="1" si="131"/>
        <v>1.0115900849999999</v>
      </c>
      <c r="P250" s="17">
        <f t="shared" si="140"/>
        <v>0</v>
      </c>
      <c r="Q250" s="14">
        <f t="shared" ca="1" si="122"/>
        <v>115900.84999998999</v>
      </c>
      <c r="R250" s="21">
        <f t="shared" si="123"/>
        <v>0</v>
      </c>
      <c r="S250" s="14">
        <f t="shared" si="132"/>
        <v>0</v>
      </c>
      <c r="T250" s="4" t="str">
        <f t="shared" si="133"/>
        <v>J=</v>
      </c>
      <c r="U250" s="33">
        <f t="shared" si="134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24"/>
        <v>44881</v>
      </c>
      <c r="B251" s="124">
        <f t="shared" ca="1" si="135"/>
        <v>10123189.060000001</v>
      </c>
      <c r="C251" s="7">
        <f t="shared" si="125"/>
        <v>10000000</v>
      </c>
      <c r="D251" s="96">
        <f t="shared" si="139"/>
        <v>44879</v>
      </c>
      <c r="E251" s="94">
        <f ca="1">IF(D251&lt;$B$1,VLOOKUP(D251,[1]DI!$A$4:$B$15000,2,FALSE),0)</f>
        <v>0.13650000000000001</v>
      </c>
      <c r="F251" s="14">
        <f t="shared" ca="1" si="136"/>
        <v>1.00050788</v>
      </c>
      <c r="G251" s="14">
        <f ca="1">(TRUNC(PRODUCT($F$12:$F250),16))</f>
        <v>1.1128440361961001</v>
      </c>
      <c r="H251" s="14">
        <f t="shared" ca="1" si="137"/>
        <v>1.1032795629382699</v>
      </c>
      <c r="I251" s="14">
        <f t="shared" ca="1" si="138"/>
        <v>1.0086691299999999</v>
      </c>
      <c r="J251" s="13">
        <f t="shared" si="126"/>
        <v>5.5E-2</v>
      </c>
      <c r="K251" s="33">
        <f t="shared" si="127"/>
        <v>44854</v>
      </c>
      <c r="L251" s="2">
        <f t="shared" si="128"/>
        <v>17</v>
      </c>
      <c r="M251" s="17">
        <f t="shared" si="129"/>
        <v>17</v>
      </c>
      <c r="N251" s="12">
        <f t="shared" si="130"/>
        <v>1.0036184079999999</v>
      </c>
      <c r="O251" s="12">
        <f t="shared" ca="1" si="131"/>
        <v>1.012318906</v>
      </c>
      <c r="P251" s="17">
        <f t="shared" si="140"/>
        <v>0</v>
      </c>
      <c r="Q251" s="14">
        <f t="shared" ca="1" si="122"/>
        <v>123189.06</v>
      </c>
      <c r="R251" s="21">
        <f t="shared" si="123"/>
        <v>0</v>
      </c>
      <c r="S251" s="14">
        <f t="shared" si="132"/>
        <v>0</v>
      </c>
      <c r="T251" s="4" t="str">
        <f t="shared" si="133"/>
        <v>J=</v>
      </c>
      <c r="U251" s="33">
        <f t="shared" si="134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24"/>
        <v>44882</v>
      </c>
      <c r="B252" s="124">
        <f t="shared" ca="1" si="135"/>
        <v>10130482.529999999</v>
      </c>
      <c r="C252" s="7">
        <f t="shared" si="125"/>
        <v>10000000</v>
      </c>
      <c r="D252" s="96">
        <f t="shared" si="139"/>
        <v>44881</v>
      </c>
      <c r="E252" s="94">
        <f ca="1">IF(D252&lt;$B$1,VLOOKUP(D252,[1]DI!$A$4:$B$15000,2,FALSE),0)</f>
        <v>0.13650000000000001</v>
      </c>
      <c r="F252" s="14">
        <f t="shared" ca="1" si="136"/>
        <v>1.00050788</v>
      </c>
      <c r="G252" s="14">
        <f ca="1">(TRUNC(PRODUCT($F$12:$F251),16))</f>
        <v>1.1134092274252001</v>
      </c>
      <c r="H252" s="14">
        <f t="shared" ca="1" si="137"/>
        <v>1.1032795629382699</v>
      </c>
      <c r="I252" s="14">
        <f t="shared" ca="1" si="138"/>
        <v>1.0091814100000001</v>
      </c>
      <c r="J252" s="13">
        <f t="shared" si="126"/>
        <v>5.5E-2</v>
      </c>
      <c r="K252" s="33">
        <f t="shared" si="127"/>
        <v>44854</v>
      </c>
      <c r="L252" s="2">
        <f t="shared" si="128"/>
        <v>18</v>
      </c>
      <c r="M252" s="17">
        <f t="shared" si="129"/>
        <v>18</v>
      </c>
      <c r="N252" s="12">
        <f t="shared" si="130"/>
        <v>1.0038316629999999</v>
      </c>
      <c r="O252" s="12">
        <f t="shared" ca="1" si="131"/>
        <v>1.013048253</v>
      </c>
      <c r="P252" s="17">
        <f t="shared" si="140"/>
        <v>0</v>
      </c>
      <c r="Q252" s="14">
        <f t="shared" ca="1" si="122"/>
        <v>130482.53</v>
      </c>
      <c r="R252" s="21">
        <f t="shared" si="123"/>
        <v>0</v>
      </c>
      <c r="S252" s="14">
        <f t="shared" si="132"/>
        <v>0</v>
      </c>
      <c r="T252" s="4" t="str">
        <f t="shared" si="133"/>
        <v>J=</v>
      </c>
      <c r="U252" s="33">
        <f t="shared" si="134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24"/>
        <v>44883</v>
      </c>
      <c r="B253" s="124">
        <f t="shared" ca="1" si="135"/>
        <v>10137781.34999999</v>
      </c>
      <c r="C253" s="7">
        <f t="shared" si="125"/>
        <v>10000000</v>
      </c>
      <c r="D253" s="96">
        <f t="shared" si="139"/>
        <v>44882</v>
      </c>
      <c r="E253" s="94">
        <f ca="1">IF(D253&lt;$B$1,VLOOKUP(D253,[1]DI!$A$4:$B$15000,2,FALSE),0)</f>
        <v>0.13650000000000001</v>
      </c>
      <c r="F253" s="14">
        <f t="shared" ca="1" si="136"/>
        <v>1.00050788</v>
      </c>
      <c r="G253" s="14">
        <f ca="1">(TRUNC(PRODUCT($F$12:$F252),16))</f>
        <v>1.11397470570363</v>
      </c>
      <c r="H253" s="14">
        <f t="shared" ca="1" si="137"/>
        <v>1.1032795629382699</v>
      </c>
      <c r="I253" s="14">
        <f t="shared" ca="1" si="138"/>
        <v>1.0096939599999999</v>
      </c>
      <c r="J253" s="13">
        <f t="shared" si="126"/>
        <v>5.5E-2</v>
      </c>
      <c r="K253" s="33">
        <f t="shared" si="127"/>
        <v>44854</v>
      </c>
      <c r="L253" s="2">
        <f t="shared" si="128"/>
        <v>19</v>
      </c>
      <c r="M253" s="17">
        <f t="shared" si="129"/>
        <v>19</v>
      </c>
      <c r="N253" s="12">
        <f t="shared" si="130"/>
        <v>1.0040449629999999</v>
      </c>
      <c r="O253" s="12">
        <f t="shared" ca="1" si="131"/>
        <v>1.0137781349999999</v>
      </c>
      <c r="P253" s="17">
        <f t="shared" si="140"/>
        <v>0</v>
      </c>
      <c r="Q253" s="14">
        <f t="shared" ca="1" si="122"/>
        <v>137781.34999998999</v>
      </c>
      <c r="R253" s="21">
        <f t="shared" si="123"/>
        <v>0</v>
      </c>
      <c r="S253" s="14">
        <f t="shared" si="132"/>
        <v>0</v>
      </c>
      <c r="T253" s="4" t="str">
        <f t="shared" si="133"/>
        <v>J=</v>
      </c>
      <c r="U253" s="33">
        <f t="shared" si="134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24"/>
        <v>44886</v>
      </c>
      <c r="B254" s="124">
        <f t="shared" ca="1" si="135"/>
        <v>10145085.32</v>
      </c>
      <c r="C254" s="7">
        <f t="shared" si="125"/>
        <v>10000000</v>
      </c>
      <c r="D254" s="96">
        <f t="shared" si="139"/>
        <v>44883</v>
      </c>
      <c r="E254" s="94">
        <f ca="1">IF(D254&lt;$B$1,VLOOKUP(D254,[1]DI!$A$4:$B$15000,2,FALSE),0)</f>
        <v>0.13650000000000001</v>
      </c>
      <c r="F254" s="14">
        <f t="shared" ca="1" si="136"/>
        <v>1.00050788</v>
      </c>
      <c r="G254" s="14">
        <f ca="1">(TRUNC(PRODUCT($F$12:$F253),16))</f>
        <v>1.11454047117716</v>
      </c>
      <c r="H254" s="14">
        <f t="shared" ca="1" si="137"/>
        <v>1.1032795629382699</v>
      </c>
      <c r="I254" s="14">
        <f t="shared" ca="1" si="138"/>
        <v>1.01020676</v>
      </c>
      <c r="J254" s="13">
        <f t="shared" si="126"/>
        <v>5.5E-2</v>
      </c>
      <c r="K254" s="33">
        <f t="shared" si="127"/>
        <v>44854</v>
      </c>
      <c r="L254" s="2">
        <f t="shared" si="128"/>
        <v>20</v>
      </c>
      <c r="M254" s="17">
        <f t="shared" si="129"/>
        <v>20</v>
      </c>
      <c r="N254" s="12">
        <f t="shared" si="130"/>
        <v>1.004258308</v>
      </c>
      <c r="O254" s="12">
        <f t="shared" ca="1" si="131"/>
        <v>1.014508532</v>
      </c>
      <c r="P254" s="17">
        <f t="shared" si="140"/>
        <v>12</v>
      </c>
      <c r="Q254" s="14">
        <f t="shared" ca="1" si="122"/>
        <v>145085.32</v>
      </c>
      <c r="R254" s="21">
        <f t="shared" si="123"/>
        <v>0</v>
      </c>
      <c r="S254" s="14">
        <f t="shared" si="132"/>
        <v>0</v>
      </c>
      <c r="T254" s="4" t="str">
        <f t="shared" si="133"/>
        <v>J=</v>
      </c>
      <c r="U254" s="33">
        <f t="shared" si="134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24"/>
        <v>44887</v>
      </c>
      <c r="B255" s="124">
        <f t="shared" ca="1" si="135"/>
        <v>10007204.739999991</v>
      </c>
      <c r="C255" s="7">
        <f t="shared" si="125"/>
        <v>10000000</v>
      </c>
      <c r="D255" s="96">
        <f t="shared" si="139"/>
        <v>44886</v>
      </c>
      <c r="E255" s="94">
        <f ca="1">IF(D255&lt;$B$1,VLOOKUP(D255,[1]DI!$A$4:$B$15000,2,FALSE),0)</f>
        <v>0.13650000000000001</v>
      </c>
      <c r="F255" s="14">
        <f t="shared" ca="1" si="136"/>
        <v>1.00050788</v>
      </c>
      <c r="G255" s="14">
        <f ca="1">(TRUNC(PRODUCT($F$12:$F254),16))</f>
        <v>1.11510652399166</v>
      </c>
      <c r="H255" s="14">
        <f t="shared" ca="1" si="137"/>
        <v>1.11454047117716</v>
      </c>
      <c r="I255" s="14">
        <f t="shared" ca="1" si="138"/>
        <v>1.00050788</v>
      </c>
      <c r="J255" s="13">
        <f t="shared" si="126"/>
        <v>5.5E-2</v>
      </c>
      <c r="K255" s="33">
        <f t="shared" si="127"/>
        <v>44886</v>
      </c>
      <c r="L255" s="2">
        <f t="shared" si="128"/>
        <v>1</v>
      </c>
      <c r="M255" s="17">
        <f t="shared" si="129"/>
        <v>1</v>
      </c>
      <c r="N255" s="12">
        <f t="shared" si="130"/>
        <v>1.0002124859999999</v>
      </c>
      <c r="O255" s="12">
        <f t="shared" ca="1" si="131"/>
        <v>1.000720474</v>
      </c>
      <c r="P255" s="17">
        <f t="shared" si="140"/>
        <v>0</v>
      </c>
      <c r="Q255" s="14">
        <f t="shared" ca="1" si="122"/>
        <v>7204.7399999899999</v>
      </c>
      <c r="R255" s="21">
        <f t="shared" si="123"/>
        <v>0</v>
      </c>
      <c r="S255" s="14">
        <f t="shared" si="132"/>
        <v>0</v>
      </c>
      <c r="T255" s="4" t="str">
        <f t="shared" si="133"/>
        <v>J=</v>
      </c>
      <c r="U255" s="33">
        <f t="shared" si="134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24"/>
        <v>44888</v>
      </c>
      <c r="B256" s="124">
        <f t="shared" ca="1" si="135"/>
        <v>10014414.68999999</v>
      </c>
      <c r="C256" s="7">
        <f t="shared" si="125"/>
        <v>10000000</v>
      </c>
      <c r="D256" s="96">
        <f t="shared" si="139"/>
        <v>44887</v>
      </c>
      <c r="E256" s="94">
        <f ca="1">IF(D256&lt;$B$1,VLOOKUP(D256,[1]DI!$A$4:$B$15000,2,FALSE),0)</f>
        <v>0.13650000000000001</v>
      </c>
      <c r="F256" s="14">
        <f t="shared" ca="1" si="136"/>
        <v>1.00050788</v>
      </c>
      <c r="G256" s="14">
        <f ca="1">(TRUNC(PRODUCT($F$12:$F255),16))</f>
        <v>1.11567286429306</v>
      </c>
      <c r="H256" s="14">
        <f t="shared" ca="1" si="137"/>
        <v>1.11454047117716</v>
      </c>
      <c r="I256" s="14">
        <f t="shared" ca="1" si="138"/>
        <v>1.00101602</v>
      </c>
      <c r="J256" s="13">
        <f t="shared" si="126"/>
        <v>5.5E-2</v>
      </c>
      <c r="K256" s="33">
        <f t="shared" si="127"/>
        <v>44886</v>
      </c>
      <c r="L256" s="2">
        <f t="shared" si="128"/>
        <v>2</v>
      </c>
      <c r="M256" s="17">
        <f t="shared" si="129"/>
        <v>2</v>
      </c>
      <c r="N256" s="12">
        <f t="shared" si="130"/>
        <v>1.000425017</v>
      </c>
      <c r="O256" s="12">
        <f t="shared" ca="1" si="131"/>
        <v>1.001441469</v>
      </c>
      <c r="P256" s="17">
        <f t="shared" si="140"/>
        <v>0</v>
      </c>
      <c r="Q256" s="14">
        <f t="shared" ca="1" si="122"/>
        <v>14414.68999999</v>
      </c>
      <c r="R256" s="21">
        <f t="shared" si="123"/>
        <v>0</v>
      </c>
      <c r="S256" s="14">
        <f t="shared" si="132"/>
        <v>0</v>
      </c>
      <c r="T256" s="4" t="str">
        <f t="shared" si="133"/>
        <v>J=</v>
      </c>
      <c r="U256" s="33">
        <f t="shared" si="134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24"/>
        <v>44889</v>
      </c>
      <c r="B257" s="124">
        <f t="shared" ref="B257:B260" ca="1" si="141">IF(A257&lt;=TODAY(),C257+Q257,IF(AND(A257&gt;TODAY(),A257&lt;=$B$1),IF(VLOOKUP(TODAY(),$A$10:$E$5000,4,FALSE)=0,"n.d",C257+Q257),"n.d"))</f>
        <v>10021629.75</v>
      </c>
      <c r="C257" s="7">
        <f t="shared" ref="C257:C260" si="142">(C256-S256)</f>
        <v>10000000</v>
      </c>
      <c r="D257" s="96">
        <f t="shared" si="139"/>
        <v>44888</v>
      </c>
      <c r="E257" s="94">
        <f ca="1">IF(D257&lt;$B$1,VLOOKUP(D257,[1]DI!$A$4:$B$15000,2,FALSE),0)</f>
        <v>0.13650000000000001</v>
      </c>
      <c r="F257" s="14">
        <f t="shared" ref="F257:F260" ca="1" si="143">ROUND(((1+E257)^(1/252)),8)</f>
        <v>1.00050788</v>
      </c>
      <c r="G257" s="14">
        <f ca="1">(TRUNC(PRODUCT($F$12:$F256),16))</f>
        <v>1.1162394922273799</v>
      </c>
      <c r="H257" s="14">
        <f t="shared" ref="H257:H260" ca="1" si="144">IF(P256&gt;0,G256,H256)</f>
        <v>1.11454047117716</v>
      </c>
      <c r="I257" s="14">
        <f t="shared" ref="I257:I260" ca="1" si="145">ROUND(G257/H257,8)</f>
        <v>1.00152441</v>
      </c>
      <c r="J257" s="13">
        <f t="shared" si="126"/>
        <v>5.5E-2</v>
      </c>
      <c r="K257" s="33">
        <f t="shared" ref="K257:K260" si="146">IF(P256&gt;0,VLOOKUP(P256,W$12:AG$150,2),K256)</f>
        <v>44886</v>
      </c>
      <c r="L257" s="2">
        <f t="shared" ref="L257:L260" si="147">IF(A257&gt;K257,IF(NETWORKDAYS(K257,A257,$W$160:$W$544)-1=0,1,NETWORKDAYS(K257,A257,$W$160:$W$544)-1),0)</f>
        <v>3</v>
      </c>
      <c r="M257" s="17">
        <f t="shared" ref="M257:M260" si="148">IF(AND(L257=1,L256=1),1,IF(L257&gt;0,IF(L257=L256,L257+1,L257),0))</f>
        <v>3</v>
      </c>
      <c r="N257" s="12">
        <f t="shared" ref="N257:N260" si="149">ROUND((J257+1)^(M257/252),9)</f>
        <v>1.000637593</v>
      </c>
      <c r="O257" s="12">
        <f t="shared" ref="O257:O260" ca="1" si="150">ROUND(I257*N257,9)</f>
        <v>1.0021629750000001</v>
      </c>
      <c r="P257" s="17">
        <f t="shared" ref="P257:P260" si="151">IF(VLOOKUP(A257,X$12:AE$150,8)=VLOOKUP(A256,X$12:AE$150,8),0,VLOOKUP(A257,X$12:AE$150,8))</f>
        <v>0</v>
      </c>
      <c r="Q257" s="14">
        <f t="shared" ref="Q257:Q260" ca="1" si="152">TRUNC(((O257-1)*C257),8)</f>
        <v>21629.75</v>
      </c>
      <c r="R257" s="21">
        <f t="shared" si="123"/>
        <v>0</v>
      </c>
      <c r="S257" s="14">
        <f t="shared" ref="S257:S260" si="153">IF(R257&gt;0,TRUNC(R257*C257,8),0)</f>
        <v>0</v>
      </c>
      <c r="T257" s="4" t="str">
        <f t="shared" ref="T257:T260" si="154">IF(P256&gt;0,VLOOKUP(P256,W$12:AG$150,10),T256)</f>
        <v>J=</v>
      </c>
      <c r="U257" s="33">
        <f t="shared" ref="U257:U260" si="155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24"/>
        <v>44890</v>
      </c>
      <c r="B258" s="124">
        <f t="shared" ca="1" si="141"/>
        <v>10028850.140000001</v>
      </c>
      <c r="C258" s="7">
        <f t="shared" si="142"/>
        <v>10000000</v>
      </c>
      <c r="D258" s="96">
        <f t="shared" si="139"/>
        <v>44889</v>
      </c>
      <c r="E258" s="94">
        <f ca="1">IF(D258&lt;$B$1,VLOOKUP(D258,[1]DI!$A$4:$B$15000,2,FALSE),0)</f>
        <v>0.13650000000000001</v>
      </c>
      <c r="F258" s="14">
        <f t="shared" ca="1" si="143"/>
        <v>1.00050788</v>
      </c>
      <c r="G258" s="14">
        <f ca="1">(TRUNC(PRODUCT($F$12:$F257),16))</f>
        <v>1.1168064079406901</v>
      </c>
      <c r="H258" s="14">
        <f t="shared" ca="1" si="144"/>
        <v>1.11454047117716</v>
      </c>
      <c r="I258" s="14">
        <f t="shared" ca="1" si="145"/>
        <v>1.00203307</v>
      </c>
      <c r="J258" s="13">
        <f t="shared" si="126"/>
        <v>5.5E-2</v>
      </c>
      <c r="K258" s="33">
        <f t="shared" si="146"/>
        <v>44886</v>
      </c>
      <c r="L258" s="2">
        <f t="shared" si="147"/>
        <v>4</v>
      </c>
      <c r="M258" s="17">
        <f t="shared" si="148"/>
        <v>4</v>
      </c>
      <c r="N258" s="12">
        <f t="shared" si="149"/>
        <v>1.000850215</v>
      </c>
      <c r="O258" s="12">
        <f t="shared" ca="1" si="150"/>
        <v>1.0028850140000001</v>
      </c>
      <c r="P258" s="17">
        <f t="shared" si="151"/>
        <v>0</v>
      </c>
      <c r="Q258" s="14">
        <f t="shared" ca="1" si="152"/>
        <v>28850.14</v>
      </c>
      <c r="R258" s="21">
        <f t="shared" si="123"/>
        <v>0</v>
      </c>
      <c r="S258" s="14">
        <f t="shared" si="153"/>
        <v>0</v>
      </c>
      <c r="T258" s="4" t="str">
        <f t="shared" si="154"/>
        <v>J=</v>
      </c>
      <c r="U258" s="33">
        <f t="shared" si="155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24"/>
        <v>44893</v>
      </c>
      <c r="B259" s="124">
        <f t="shared" ca="1" si="141"/>
        <v>10036075.630000001</v>
      </c>
      <c r="C259" s="7">
        <f t="shared" si="142"/>
        <v>10000000</v>
      </c>
      <c r="D259" s="96">
        <f t="shared" si="139"/>
        <v>44890</v>
      </c>
      <c r="E259" s="94">
        <f ca="1">IF(D259&lt;$B$1,VLOOKUP(D259,[1]DI!$A$4:$B$15000,2,FALSE),0)</f>
        <v>0.13650000000000001</v>
      </c>
      <c r="F259" s="14">
        <f t="shared" ca="1" si="143"/>
        <v>1.00050788</v>
      </c>
      <c r="G259" s="14">
        <f ca="1">(TRUNC(PRODUCT($F$12:$F258),16))</f>
        <v>1.1173736115791599</v>
      </c>
      <c r="H259" s="14">
        <f t="shared" ca="1" si="144"/>
        <v>1.11454047117716</v>
      </c>
      <c r="I259" s="14">
        <f t="shared" ca="1" si="145"/>
        <v>1.0025419799999999</v>
      </c>
      <c r="J259" s="13">
        <f t="shared" si="126"/>
        <v>5.5E-2</v>
      </c>
      <c r="K259" s="33">
        <f t="shared" si="146"/>
        <v>44886</v>
      </c>
      <c r="L259" s="2">
        <f t="shared" si="147"/>
        <v>5</v>
      </c>
      <c r="M259" s="17">
        <f t="shared" si="148"/>
        <v>5</v>
      </c>
      <c r="N259" s="12">
        <f t="shared" si="149"/>
        <v>1.001062881</v>
      </c>
      <c r="O259" s="12">
        <f t="shared" ca="1" si="150"/>
        <v>1.0036075630000001</v>
      </c>
      <c r="P259" s="17">
        <f t="shared" si="151"/>
        <v>0</v>
      </c>
      <c r="Q259" s="14">
        <f t="shared" ca="1" si="152"/>
        <v>36075.629999999997</v>
      </c>
      <c r="R259" s="21">
        <f t="shared" si="123"/>
        <v>0</v>
      </c>
      <c r="S259" s="14">
        <f t="shared" si="153"/>
        <v>0</v>
      </c>
      <c r="T259" s="4" t="str">
        <f t="shared" si="154"/>
        <v>J=</v>
      </c>
      <c r="U259" s="33">
        <f t="shared" si="155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24"/>
        <v>44894</v>
      </c>
      <c r="B260" s="124">
        <f t="shared" ca="1" si="141"/>
        <v>10043306.35</v>
      </c>
      <c r="C260" s="7">
        <f t="shared" si="142"/>
        <v>10000000</v>
      </c>
      <c r="D260" s="96">
        <f t="shared" si="139"/>
        <v>44893</v>
      </c>
      <c r="E260" s="94">
        <f ca="1">IF(D260&lt;$B$1,VLOOKUP(D260,[1]DI!$A$4:$B$15000,2,FALSE),0)</f>
        <v>0.13650000000000001</v>
      </c>
      <c r="F260" s="14">
        <f t="shared" ca="1" si="143"/>
        <v>1.00050788</v>
      </c>
      <c r="G260" s="14">
        <f ca="1">(TRUNC(PRODUCT($F$12:$F259),16))</f>
        <v>1.1179411032890101</v>
      </c>
      <c r="H260" s="14">
        <f t="shared" ca="1" si="144"/>
        <v>1.11454047117716</v>
      </c>
      <c r="I260" s="14">
        <f t="shared" ca="1" si="145"/>
        <v>1.0030511499999999</v>
      </c>
      <c r="J260" s="13">
        <f t="shared" si="126"/>
        <v>5.5E-2</v>
      </c>
      <c r="K260" s="33">
        <f t="shared" si="146"/>
        <v>44886</v>
      </c>
      <c r="L260" s="2">
        <f t="shared" si="147"/>
        <v>6</v>
      </c>
      <c r="M260" s="17">
        <f t="shared" si="148"/>
        <v>6</v>
      </c>
      <c r="N260" s="12">
        <f t="shared" si="149"/>
        <v>1.0012755929999999</v>
      </c>
      <c r="O260" s="12">
        <f t="shared" ca="1" si="150"/>
        <v>1.0043306350000001</v>
      </c>
      <c r="P260" s="17">
        <f t="shared" si="151"/>
        <v>0</v>
      </c>
      <c r="Q260" s="14">
        <f t="shared" ca="1" si="152"/>
        <v>43306.35</v>
      </c>
      <c r="R260" s="21">
        <f t="shared" si="123"/>
        <v>0</v>
      </c>
      <c r="S260" s="14">
        <f t="shared" si="153"/>
        <v>0</v>
      </c>
      <c r="T260" s="4" t="str">
        <f t="shared" si="154"/>
        <v>J=</v>
      </c>
      <c r="U260" s="33">
        <f t="shared" si="155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24"/>
        <v>44895</v>
      </c>
      <c r="B261" s="124">
        <f t="shared" ref="B261:B324" ca="1" si="156">IF(A261&lt;=TODAY(),C261+Q261,IF(AND(A261&gt;TODAY(),A261&lt;=$B$1),IF(VLOOKUP(TODAY(),$A$10:$E$5000,4,FALSE)=0,"n.d",C261+Q261),"n.d"))</f>
        <v>10050542.28999999</v>
      </c>
      <c r="C261" s="7">
        <f t="shared" ref="C261:C324" si="157">(C260-S260)</f>
        <v>10000000</v>
      </c>
      <c r="D261" s="96">
        <f t="shared" si="139"/>
        <v>44894</v>
      </c>
      <c r="E261" s="94">
        <f ca="1">IF(D261&lt;$B$1,VLOOKUP(D261,[1]DI!$A$4:$B$15000,2,FALSE),0)</f>
        <v>0.13650000000000001</v>
      </c>
      <c r="F261" s="14">
        <f t="shared" ref="F261:F324" ca="1" si="158">ROUND(((1+E261)^(1/252)),8)</f>
        <v>1.00050788</v>
      </c>
      <c r="G261" s="14">
        <f ca="1">(TRUNC(PRODUCT($F$12:$F260),16))</f>
        <v>1.11850888321655</v>
      </c>
      <c r="H261" s="14">
        <f t="shared" ref="H261:H324" ca="1" si="159">IF(P260&gt;0,G260,H260)</f>
        <v>1.11454047117716</v>
      </c>
      <c r="I261" s="14">
        <f t="shared" ref="I261:I324" ca="1" si="160">ROUND(G261/H261,8)</f>
        <v>1.00356058</v>
      </c>
      <c r="J261" s="13">
        <f t="shared" si="126"/>
        <v>5.5E-2</v>
      </c>
      <c r="K261" s="33">
        <f t="shared" ref="K261:K324" si="161">IF(P260&gt;0,VLOOKUP(P260,W$12:AG$150,2),K260)</f>
        <v>44886</v>
      </c>
      <c r="L261" s="2">
        <f t="shared" ref="L261:L324" si="162">IF(A261&gt;K261,IF(NETWORKDAYS(K261,A261,$W$160:$W$544)-1=0,1,NETWORKDAYS(K261,A261,$W$160:$W$544)-1),0)</f>
        <v>7</v>
      </c>
      <c r="M261" s="17">
        <f t="shared" ref="M261:M324" si="163">IF(AND(L261=1,L260=1),1,IF(L261&gt;0,IF(L261=L260,L261+1,L261),0))</f>
        <v>7</v>
      </c>
      <c r="N261" s="12">
        <f t="shared" ref="N261:N324" si="164">ROUND((J261+1)^(M261/252),9)</f>
        <v>1.00148835</v>
      </c>
      <c r="O261" s="12">
        <f t="shared" ref="O261:O324" ca="1" si="165">ROUND(I261*N261,9)</f>
        <v>1.005054229</v>
      </c>
      <c r="P261" s="17">
        <f t="shared" ref="P261:P324" si="166">IF(VLOOKUP(A261,X$12:AE$150,8)=VLOOKUP(A260,X$12:AE$150,8),0,VLOOKUP(A261,X$12:AE$150,8))</f>
        <v>0</v>
      </c>
      <c r="Q261" s="14">
        <f t="shared" ref="Q261:Q324" ca="1" si="167">TRUNC(((O261-1)*C261),8)</f>
        <v>50542.289999989996</v>
      </c>
      <c r="R261" s="21">
        <f t="shared" si="123"/>
        <v>0</v>
      </c>
      <c r="S261" s="14">
        <f t="shared" ref="S261:S324" si="168">IF(R261&gt;0,TRUNC(R261*C261,8),0)</f>
        <v>0</v>
      </c>
      <c r="T261" s="4" t="str">
        <f t="shared" ref="T261:T324" si="169">IF(P260&gt;0,VLOOKUP(P260,W$12:AG$150,10),T260)</f>
        <v>J=</v>
      </c>
      <c r="U261" s="33">
        <f t="shared" ref="U261:U324" si="170">IF(P260&gt;0,VLOOKUP(P260,W$12:AG$150,11),U260)</f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24"/>
        <v>44896</v>
      </c>
      <c r="B262" s="124">
        <f t="shared" ca="1" si="156"/>
        <v>10057783.460000001</v>
      </c>
      <c r="C262" s="7">
        <f t="shared" si="157"/>
        <v>10000000</v>
      </c>
      <c r="D262" s="96">
        <f t="shared" si="139"/>
        <v>44895</v>
      </c>
      <c r="E262" s="94">
        <f ca="1">IF(D262&lt;$B$1,VLOOKUP(D262,[1]DI!$A$4:$B$15000,2,FALSE),0)</f>
        <v>0.13650000000000001</v>
      </c>
      <c r="F262" s="14">
        <f t="shared" ca="1" si="158"/>
        <v>1.00050788</v>
      </c>
      <c r="G262" s="14">
        <f ca="1">(TRUNC(PRODUCT($F$12:$F261),16))</f>
        <v>1.11907695150815</v>
      </c>
      <c r="H262" s="14">
        <f t="shared" ca="1" si="159"/>
        <v>1.11454047117716</v>
      </c>
      <c r="I262" s="14">
        <f t="shared" ca="1" si="160"/>
        <v>1.0040702699999999</v>
      </c>
      <c r="J262" s="13">
        <f t="shared" si="126"/>
        <v>5.5E-2</v>
      </c>
      <c r="K262" s="33">
        <f t="shared" si="161"/>
        <v>44886</v>
      </c>
      <c r="L262" s="2">
        <f t="shared" si="162"/>
        <v>8</v>
      </c>
      <c r="M262" s="17">
        <f t="shared" si="163"/>
        <v>8</v>
      </c>
      <c r="N262" s="12">
        <f t="shared" si="164"/>
        <v>1.0017011520000001</v>
      </c>
      <c r="O262" s="12">
        <f t="shared" ca="1" si="165"/>
        <v>1.005778346</v>
      </c>
      <c r="P262" s="17">
        <f t="shared" si="166"/>
        <v>0</v>
      </c>
      <c r="Q262" s="14">
        <f t="shared" ca="1" si="167"/>
        <v>57783.46</v>
      </c>
      <c r="R262" s="21">
        <f t="shared" si="123"/>
        <v>0</v>
      </c>
      <c r="S262" s="14">
        <f t="shared" si="168"/>
        <v>0</v>
      </c>
      <c r="T262" s="4" t="str">
        <f t="shared" si="169"/>
        <v>J=</v>
      </c>
      <c r="U262" s="33">
        <f t="shared" si="17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24"/>
        <v>44897</v>
      </c>
      <c r="B263" s="124">
        <f t="shared" ca="1" si="156"/>
        <v>10065029.86999999</v>
      </c>
      <c r="C263" s="7">
        <f t="shared" si="157"/>
        <v>10000000</v>
      </c>
      <c r="D263" s="96">
        <f t="shared" si="139"/>
        <v>44896</v>
      </c>
      <c r="E263" s="94">
        <f ca="1">IF(D263&lt;$B$1,VLOOKUP(D263,[1]DI!$A$4:$B$15000,2,FALSE),0)</f>
        <v>0.13650000000000001</v>
      </c>
      <c r="F263" s="14">
        <f t="shared" ca="1" si="158"/>
        <v>1.00050788</v>
      </c>
      <c r="G263" s="14">
        <f ca="1">(TRUNC(PRODUCT($F$12:$F262),16))</f>
        <v>1.11964530831029</v>
      </c>
      <c r="H263" s="14">
        <f t="shared" ca="1" si="159"/>
        <v>1.11454047117716</v>
      </c>
      <c r="I263" s="14">
        <f t="shared" ca="1" si="160"/>
        <v>1.00458022</v>
      </c>
      <c r="J263" s="13">
        <f t="shared" si="126"/>
        <v>5.5E-2</v>
      </c>
      <c r="K263" s="33">
        <f t="shared" si="161"/>
        <v>44886</v>
      </c>
      <c r="L263" s="2">
        <f t="shared" si="162"/>
        <v>9</v>
      </c>
      <c r="M263" s="17">
        <f t="shared" si="163"/>
        <v>9</v>
      </c>
      <c r="N263" s="12">
        <f t="shared" si="164"/>
        <v>1.001914</v>
      </c>
      <c r="O263" s="12">
        <f t="shared" ca="1" si="165"/>
        <v>1.006502987</v>
      </c>
      <c r="P263" s="17">
        <f t="shared" si="166"/>
        <v>0</v>
      </c>
      <c r="Q263" s="14">
        <f t="shared" ca="1" si="167"/>
        <v>65029.869999989998</v>
      </c>
      <c r="R263" s="21">
        <f t="shared" si="123"/>
        <v>0</v>
      </c>
      <c r="S263" s="14">
        <f t="shared" si="168"/>
        <v>0</v>
      </c>
      <c r="T263" s="4" t="str">
        <f t="shared" si="169"/>
        <v>J=</v>
      </c>
      <c r="U263" s="33">
        <f t="shared" si="17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24"/>
        <v>44900</v>
      </c>
      <c r="B264" s="124">
        <f t="shared" ca="1" si="156"/>
        <v>10072281.389999989</v>
      </c>
      <c r="C264" s="7">
        <f t="shared" si="157"/>
        <v>10000000</v>
      </c>
      <c r="D264" s="96">
        <f t="shared" si="139"/>
        <v>44897</v>
      </c>
      <c r="E264" s="94">
        <f ca="1">IF(D264&lt;$B$1,VLOOKUP(D264,[1]DI!$A$4:$B$15000,2,FALSE),0)</f>
        <v>0.13650000000000001</v>
      </c>
      <c r="F264" s="14">
        <f t="shared" ca="1" si="158"/>
        <v>1.00050788</v>
      </c>
      <c r="G264" s="14">
        <f ca="1">(TRUNC(PRODUCT($F$12:$F263),16))</f>
        <v>1.12021395376947</v>
      </c>
      <c r="H264" s="14">
        <f t="shared" ca="1" si="159"/>
        <v>1.11454047117716</v>
      </c>
      <c r="I264" s="14">
        <f t="shared" ca="1" si="160"/>
        <v>1.0050904199999999</v>
      </c>
      <c r="J264" s="13">
        <f t="shared" si="126"/>
        <v>5.5E-2</v>
      </c>
      <c r="K264" s="33">
        <f t="shared" si="161"/>
        <v>44886</v>
      </c>
      <c r="L264" s="2">
        <f t="shared" si="162"/>
        <v>10</v>
      </c>
      <c r="M264" s="17">
        <f t="shared" si="163"/>
        <v>10</v>
      </c>
      <c r="N264" s="12">
        <f t="shared" si="164"/>
        <v>1.0021268919999999</v>
      </c>
      <c r="O264" s="12">
        <f t="shared" ca="1" si="165"/>
        <v>1.007228139</v>
      </c>
      <c r="P264" s="17">
        <f t="shared" si="166"/>
        <v>0</v>
      </c>
      <c r="Q264" s="14">
        <f t="shared" ca="1" si="167"/>
        <v>72281.389999990002</v>
      </c>
      <c r="R264" s="21">
        <f t="shared" si="123"/>
        <v>0</v>
      </c>
      <c r="S264" s="14">
        <f t="shared" si="168"/>
        <v>0</v>
      </c>
      <c r="T264" s="4" t="str">
        <f t="shared" si="169"/>
        <v>J=</v>
      </c>
      <c r="U264" s="33">
        <f t="shared" si="17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24"/>
        <v>44901</v>
      </c>
      <c r="B265" s="124">
        <f t="shared" ca="1" si="156"/>
        <v>10079538.249999991</v>
      </c>
      <c r="C265" s="7">
        <f t="shared" si="157"/>
        <v>10000000</v>
      </c>
      <c r="D265" s="96">
        <f t="shared" si="139"/>
        <v>44900</v>
      </c>
      <c r="E265" s="94">
        <f ca="1">IF(D265&lt;$B$1,VLOOKUP(D265,[1]DI!$A$4:$B$15000,2,FALSE),0)</f>
        <v>0.13650000000000001</v>
      </c>
      <c r="F265" s="14">
        <f t="shared" ca="1" si="158"/>
        <v>1.00050788</v>
      </c>
      <c r="G265" s="14">
        <f ca="1">(TRUNC(PRODUCT($F$12:$F264),16))</f>
        <v>1.1207828880323101</v>
      </c>
      <c r="H265" s="14">
        <f t="shared" ca="1" si="159"/>
        <v>1.11454047117716</v>
      </c>
      <c r="I265" s="14">
        <f t="shared" ca="1" si="160"/>
        <v>1.00560089</v>
      </c>
      <c r="J265" s="13">
        <f t="shared" si="126"/>
        <v>5.5E-2</v>
      </c>
      <c r="K265" s="33">
        <f t="shared" si="161"/>
        <v>44886</v>
      </c>
      <c r="L265" s="2">
        <f t="shared" si="162"/>
        <v>11</v>
      </c>
      <c r="M265" s="17">
        <f t="shared" si="163"/>
        <v>11</v>
      </c>
      <c r="N265" s="12">
        <f t="shared" si="164"/>
        <v>1.0023398299999999</v>
      </c>
      <c r="O265" s="12">
        <f t="shared" ca="1" si="165"/>
        <v>1.007953825</v>
      </c>
      <c r="P265" s="17">
        <f t="shared" si="166"/>
        <v>0</v>
      </c>
      <c r="Q265" s="14">
        <f t="shared" ca="1" si="167"/>
        <v>79538.249999990003</v>
      </c>
      <c r="R265" s="21">
        <f t="shared" si="123"/>
        <v>0</v>
      </c>
      <c r="S265" s="14">
        <f t="shared" si="168"/>
        <v>0</v>
      </c>
      <c r="T265" s="4" t="str">
        <f t="shared" si="169"/>
        <v>J=</v>
      </c>
      <c r="U265" s="33">
        <f t="shared" si="17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24"/>
        <v>44902</v>
      </c>
      <c r="B266" s="124">
        <f t="shared" ca="1" si="156"/>
        <v>10086800.25</v>
      </c>
      <c r="C266" s="7">
        <f t="shared" si="157"/>
        <v>10000000</v>
      </c>
      <c r="D266" s="96">
        <f t="shared" si="139"/>
        <v>44901</v>
      </c>
      <c r="E266" s="94">
        <f ca="1">IF(D266&lt;$B$1,VLOOKUP(D266,[1]DI!$A$4:$B$15000,2,FALSE),0)</f>
        <v>0.13650000000000001</v>
      </c>
      <c r="F266" s="14">
        <f t="shared" ca="1" si="158"/>
        <v>1.00050788</v>
      </c>
      <c r="G266" s="14">
        <f ca="1">(TRUNC(PRODUCT($F$12:$F265),16))</f>
        <v>1.1213521112454901</v>
      </c>
      <c r="H266" s="14">
        <f t="shared" ca="1" si="159"/>
        <v>1.11454047117716</v>
      </c>
      <c r="I266" s="14">
        <f t="shared" ca="1" si="160"/>
        <v>1.00611161</v>
      </c>
      <c r="J266" s="13">
        <f t="shared" si="126"/>
        <v>5.5E-2</v>
      </c>
      <c r="K266" s="33">
        <f t="shared" si="161"/>
        <v>44886</v>
      </c>
      <c r="L266" s="2">
        <f t="shared" si="162"/>
        <v>12</v>
      </c>
      <c r="M266" s="17">
        <f t="shared" si="163"/>
        <v>12</v>
      </c>
      <c r="N266" s="12">
        <f t="shared" si="164"/>
        <v>1.0025528130000001</v>
      </c>
      <c r="O266" s="12">
        <f t="shared" ca="1" si="165"/>
        <v>1.0086800250000001</v>
      </c>
      <c r="P266" s="17">
        <f t="shared" si="166"/>
        <v>0</v>
      </c>
      <c r="Q266" s="14">
        <f t="shared" ca="1" si="167"/>
        <v>86800.25</v>
      </c>
      <c r="R266" s="21">
        <f t="shared" si="123"/>
        <v>0</v>
      </c>
      <c r="S266" s="14">
        <f t="shared" si="168"/>
        <v>0</v>
      </c>
      <c r="T266" s="4" t="str">
        <f t="shared" si="169"/>
        <v>J=</v>
      </c>
      <c r="U266" s="33">
        <f t="shared" si="17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24"/>
        <v>44903</v>
      </c>
      <c r="B267" s="124">
        <f t="shared" ca="1" si="156"/>
        <v>10094067.589999991</v>
      </c>
      <c r="C267" s="7">
        <f t="shared" si="157"/>
        <v>10000000</v>
      </c>
      <c r="D267" s="96">
        <f t="shared" si="139"/>
        <v>44902</v>
      </c>
      <c r="E267" s="94">
        <f ca="1">IF(D267&lt;$B$1,VLOOKUP(D267,[1]DI!$A$4:$B$15000,2,FALSE),0)</f>
        <v>0.13650000000000001</v>
      </c>
      <c r="F267" s="14">
        <f t="shared" ca="1" si="158"/>
        <v>1.00050788</v>
      </c>
      <c r="G267" s="14">
        <f ca="1">(TRUNC(PRODUCT($F$12:$F266),16))</f>
        <v>1.1219216235557401</v>
      </c>
      <c r="H267" s="14">
        <f t="shared" ca="1" si="159"/>
        <v>1.11454047117716</v>
      </c>
      <c r="I267" s="14">
        <f t="shared" ca="1" si="160"/>
        <v>1.0066226</v>
      </c>
      <c r="J267" s="13">
        <f t="shared" si="126"/>
        <v>5.5E-2</v>
      </c>
      <c r="K267" s="33">
        <f t="shared" si="161"/>
        <v>44886</v>
      </c>
      <c r="L267" s="2">
        <f t="shared" si="162"/>
        <v>13</v>
      </c>
      <c r="M267" s="17">
        <f t="shared" si="163"/>
        <v>13</v>
      </c>
      <c r="N267" s="12">
        <f t="shared" si="164"/>
        <v>1.0027658420000001</v>
      </c>
      <c r="O267" s="12">
        <f t="shared" ca="1" si="165"/>
        <v>1.009406759</v>
      </c>
      <c r="P267" s="17">
        <f t="shared" si="166"/>
        <v>0</v>
      </c>
      <c r="Q267" s="14">
        <f t="shared" ca="1" si="167"/>
        <v>94067.589999989999</v>
      </c>
      <c r="R267" s="21">
        <f t="shared" si="123"/>
        <v>0</v>
      </c>
      <c r="S267" s="14">
        <f t="shared" si="168"/>
        <v>0</v>
      </c>
      <c r="T267" s="4" t="str">
        <f t="shared" si="169"/>
        <v>J=</v>
      </c>
      <c r="U267" s="33">
        <f t="shared" si="17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24"/>
        <v>44904</v>
      </c>
      <c r="B268" s="124">
        <f t="shared" ca="1" si="156"/>
        <v>10101340.059999989</v>
      </c>
      <c r="C268" s="7">
        <f t="shared" si="157"/>
        <v>10000000</v>
      </c>
      <c r="D268" s="96">
        <f t="shared" si="139"/>
        <v>44903</v>
      </c>
      <c r="E268" s="94">
        <f ca="1">IF(D268&lt;$B$1,VLOOKUP(D268,[1]DI!$A$4:$B$15000,2,FALSE),0)</f>
        <v>0.13650000000000001</v>
      </c>
      <c r="F268" s="14">
        <f t="shared" ca="1" si="158"/>
        <v>1.00050788</v>
      </c>
      <c r="G268" s="14">
        <f ca="1">(TRUNC(PRODUCT($F$12:$F267),16))</f>
        <v>1.1224914251099201</v>
      </c>
      <c r="H268" s="14">
        <f t="shared" ca="1" si="159"/>
        <v>1.11454047117716</v>
      </c>
      <c r="I268" s="14">
        <f t="shared" ca="1" si="160"/>
        <v>1.0071338400000001</v>
      </c>
      <c r="J268" s="13">
        <f t="shared" si="126"/>
        <v>5.5E-2</v>
      </c>
      <c r="K268" s="33">
        <f t="shared" si="161"/>
        <v>44886</v>
      </c>
      <c r="L268" s="2">
        <f t="shared" si="162"/>
        <v>14</v>
      </c>
      <c r="M268" s="17">
        <f t="shared" si="163"/>
        <v>14</v>
      </c>
      <c r="N268" s="12">
        <f t="shared" si="164"/>
        <v>1.0029789149999999</v>
      </c>
      <c r="O268" s="12">
        <f t="shared" ca="1" si="165"/>
        <v>1.0101340059999999</v>
      </c>
      <c r="P268" s="17">
        <f t="shared" si="166"/>
        <v>0</v>
      </c>
      <c r="Q268" s="14">
        <f t="shared" ca="1" si="167"/>
        <v>101340.05999999</v>
      </c>
      <c r="R268" s="21">
        <f t="shared" ref="R268:R331" si="171">IF($P268&gt;0,VLOOKUP($P268,$W$12:$AC$150,7),0)</f>
        <v>0</v>
      </c>
      <c r="S268" s="14">
        <f t="shared" si="168"/>
        <v>0</v>
      </c>
      <c r="T268" s="4" t="str">
        <f t="shared" si="169"/>
        <v>J=</v>
      </c>
      <c r="U268" s="33">
        <f t="shared" si="17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72">WORKDAY($A268,1,$W$166:$W$544)</f>
        <v>44907</v>
      </c>
      <c r="B269" s="124">
        <f t="shared" ca="1" si="156"/>
        <v>10108617.779999999</v>
      </c>
      <c r="C269" s="7">
        <f t="shared" si="157"/>
        <v>10000000</v>
      </c>
      <c r="D269" s="96">
        <f t="shared" si="139"/>
        <v>44904</v>
      </c>
      <c r="E269" s="94">
        <f ca="1">IF(D269&lt;$B$1,VLOOKUP(D269,[1]DI!$A$4:$B$15000,2,FALSE),0)</f>
        <v>0.13650000000000001</v>
      </c>
      <c r="F269" s="14">
        <f t="shared" ca="1" si="158"/>
        <v>1.00050788</v>
      </c>
      <c r="G269" s="14">
        <f ca="1">(TRUNC(PRODUCT($F$12:$F268),16))</f>
        <v>1.1230615160549</v>
      </c>
      <c r="H269" s="14">
        <f t="shared" ca="1" si="159"/>
        <v>1.11454047117716</v>
      </c>
      <c r="I269" s="14">
        <f t="shared" ca="1" si="160"/>
        <v>1.0076453400000001</v>
      </c>
      <c r="J269" s="13">
        <f t="shared" ref="J269:J332" si="173">J268</f>
        <v>5.5E-2</v>
      </c>
      <c r="K269" s="33">
        <f t="shared" si="161"/>
        <v>44886</v>
      </c>
      <c r="L269" s="2">
        <f t="shared" si="162"/>
        <v>15</v>
      </c>
      <c r="M269" s="17">
        <f t="shared" si="163"/>
        <v>15</v>
      </c>
      <c r="N269" s="12">
        <f t="shared" si="164"/>
        <v>1.003192034</v>
      </c>
      <c r="O269" s="12">
        <f t="shared" ca="1" si="165"/>
        <v>1.010861778</v>
      </c>
      <c r="P269" s="17">
        <f t="shared" si="166"/>
        <v>0</v>
      </c>
      <c r="Q269" s="14">
        <f t="shared" ca="1" si="167"/>
        <v>108617.78</v>
      </c>
      <c r="R269" s="21">
        <f t="shared" si="171"/>
        <v>0</v>
      </c>
      <c r="S269" s="14">
        <f t="shared" si="168"/>
        <v>0</v>
      </c>
      <c r="T269" s="4" t="str">
        <f t="shared" si="169"/>
        <v>J=</v>
      </c>
      <c r="U269" s="33">
        <f t="shared" si="17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72"/>
        <v>44908</v>
      </c>
      <c r="B270" s="124">
        <f t="shared" ca="1" si="156"/>
        <v>10115900.84999999</v>
      </c>
      <c r="C270" s="7">
        <f t="shared" si="157"/>
        <v>10000000</v>
      </c>
      <c r="D270" s="96">
        <f t="shared" si="139"/>
        <v>44907</v>
      </c>
      <c r="E270" s="94">
        <f ca="1">IF(D270&lt;$B$1,VLOOKUP(D270,[1]DI!$A$4:$B$15000,2,FALSE),0)</f>
        <v>0.13650000000000001</v>
      </c>
      <c r="F270" s="14">
        <f t="shared" ca="1" si="158"/>
        <v>1.00050788</v>
      </c>
      <c r="G270" s="14">
        <f ca="1">(TRUNC(PRODUCT($F$12:$F269),16))</f>
        <v>1.1236318965376699</v>
      </c>
      <c r="H270" s="14">
        <f t="shared" ca="1" si="159"/>
        <v>1.11454047117716</v>
      </c>
      <c r="I270" s="14">
        <f t="shared" ca="1" si="160"/>
        <v>1.00815711</v>
      </c>
      <c r="J270" s="13">
        <f t="shared" si="173"/>
        <v>5.5E-2</v>
      </c>
      <c r="K270" s="33">
        <f t="shared" si="161"/>
        <v>44886</v>
      </c>
      <c r="L270" s="2">
        <f t="shared" si="162"/>
        <v>16</v>
      </c>
      <c r="M270" s="17">
        <f t="shared" si="163"/>
        <v>16</v>
      </c>
      <c r="N270" s="12">
        <f t="shared" si="164"/>
        <v>1.0034051980000001</v>
      </c>
      <c r="O270" s="12">
        <f t="shared" ca="1" si="165"/>
        <v>1.0115900849999999</v>
      </c>
      <c r="P270" s="17">
        <f t="shared" si="166"/>
        <v>0</v>
      </c>
      <c r="Q270" s="14">
        <f t="shared" ca="1" si="167"/>
        <v>115900.84999998999</v>
      </c>
      <c r="R270" s="21">
        <f t="shared" si="171"/>
        <v>0</v>
      </c>
      <c r="S270" s="14">
        <f t="shared" si="168"/>
        <v>0</v>
      </c>
      <c r="T270" s="4" t="str">
        <f t="shared" si="169"/>
        <v>J=</v>
      </c>
      <c r="U270" s="33">
        <f t="shared" si="17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72"/>
        <v>44909</v>
      </c>
      <c r="B271" s="124">
        <f t="shared" ca="1" si="156"/>
        <v>10123189.060000001</v>
      </c>
      <c r="C271" s="7">
        <f t="shared" si="157"/>
        <v>10000000</v>
      </c>
      <c r="D271" s="96">
        <f t="shared" ref="D271:D334" si="174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58"/>
        <v>1.00050788</v>
      </c>
      <c r="G271" s="14">
        <f ca="1">(TRUNC(PRODUCT($F$12:$F270),16))</f>
        <v>1.12420256670529</v>
      </c>
      <c r="H271" s="14">
        <f t="shared" ca="1" si="159"/>
        <v>1.11454047117716</v>
      </c>
      <c r="I271" s="14">
        <f t="shared" ca="1" si="160"/>
        <v>1.0086691299999999</v>
      </c>
      <c r="J271" s="13">
        <f t="shared" si="173"/>
        <v>5.5E-2</v>
      </c>
      <c r="K271" s="33">
        <f t="shared" si="161"/>
        <v>44886</v>
      </c>
      <c r="L271" s="2">
        <f t="shared" si="162"/>
        <v>17</v>
      </c>
      <c r="M271" s="17">
        <f t="shared" si="163"/>
        <v>17</v>
      </c>
      <c r="N271" s="12">
        <f t="shared" si="164"/>
        <v>1.0036184079999999</v>
      </c>
      <c r="O271" s="12">
        <f t="shared" ca="1" si="165"/>
        <v>1.012318906</v>
      </c>
      <c r="P271" s="17">
        <f t="shared" si="166"/>
        <v>0</v>
      </c>
      <c r="Q271" s="14">
        <f t="shared" ca="1" si="167"/>
        <v>123189.06</v>
      </c>
      <c r="R271" s="21">
        <f t="shared" si="171"/>
        <v>0</v>
      </c>
      <c r="S271" s="14">
        <f t="shared" si="168"/>
        <v>0</v>
      </c>
      <c r="T271" s="4" t="str">
        <f t="shared" si="169"/>
        <v>J=</v>
      </c>
      <c r="U271" s="33">
        <f t="shared" si="17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72"/>
        <v>44910</v>
      </c>
      <c r="B272" s="124">
        <f t="shared" ca="1" si="156"/>
        <v>10130482.529999999</v>
      </c>
      <c r="C272" s="7">
        <f t="shared" si="157"/>
        <v>10000000</v>
      </c>
      <c r="D272" s="96">
        <f t="shared" si="174"/>
        <v>44909</v>
      </c>
      <c r="E272" s="94">
        <f ca="1">IF(D272&lt;$B$1,VLOOKUP(D272,[1]DI!$A$4:$B$15000,2,FALSE),0)</f>
        <v>0.13650000000000001</v>
      </c>
      <c r="F272" s="14">
        <f t="shared" ca="1" si="158"/>
        <v>1.00050788</v>
      </c>
      <c r="G272" s="14">
        <f ca="1">(TRUNC(PRODUCT($F$12:$F271),16))</f>
        <v>1.12477352670487</v>
      </c>
      <c r="H272" s="14">
        <f t="shared" ca="1" si="159"/>
        <v>1.11454047117716</v>
      </c>
      <c r="I272" s="14">
        <f t="shared" ca="1" si="160"/>
        <v>1.0091814100000001</v>
      </c>
      <c r="J272" s="13">
        <f t="shared" si="173"/>
        <v>5.5E-2</v>
      </c>
      <c r="K272" s="33">
        <f t="shared" si="161"/>
        <v>44886</v>
      </c>
      <c r="L272" s="2">
        <f t="shared" si="162"/>
        <v>18</v>
      </c>
      <c r="M272" s="17">
        <f t="shared" si="163"/>
        <v>18</v>
      </c>
      <c r="N272" s="12">
        <f t="shared" si="164"/>
        <v>1.0038316629999999</v>
      </c>
      <c r="O272" s="12">
        <f t="shared" ca="1" si="165"/>
        <v>1.013048253</v>
      </c>
      <c r="P272" s="17">
        <f t="shared" si="166"/>
        <v>0</v>
      </c>
      <c r="Q272" s="14">
        <f t="shared" ca="1" si="167"/>
        <v>130482.53</v>
      </c>
      <c r="R272" s="21">
        <f t="shared" si="171"/>
        <v>0</v>
      </c>
      <c r="S272" s="14">
        <f t="shared" si="168"/>
        <v>0</v>
      </c>
      <c r="T272" s="4" t="str">
        <f t="shared" si="169"/>
        <v>J=</v>
      </c>
      <c r="U272" s="33">
        <f t="shared" si="17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72"/>
        <v>44911</v>
      </c>
      <c r="B273" s="124">
        <f t="shared" ca="1" si="156"/>
        <v>10137781.34999999</v>
      </c>
      <c r="C273" s="7">
        <f t="shared" si="157"/>
        <v>10000000</v>
      </c>
      <c r="D273" s="96">
        <f t="shared" si="174"/>
        <v>44910</v>
      </c>
      <c r="E273" s="94">
        <f ca="1">IF(D273&lt;$B$1,VLOOKUP(D273,[1]DI!$A$4:$B$15000,2,FALSE),0)</f>
        <v>0.13650000000000001</v>
      </c>
      <c r="F273" s="14">
        <f t="shared" ca="1" si="158"/>
        <v>1.00050788</v>
      </c>
      <c r="G273" s="14">
        <f ca="1">(TRUNC(PRODUCT($F$12:$F272),16))</f>
        <v>1.12534477668361</v>
      </c>
      <c r="H273" s="14">
        <f t="shared" ca="1" si="159"/>
        <v>1.11454047117716</v>
      </c>
      <c r="I273" s="14">
        <f t="shared" ca="1" si="160"/>
        <v>1.0096939599999999</v>
      </c>
      <c r="J273" s="13">
        <f t="shared" si="173"/>
        <v>5.5E-2</v>
      </c>
      <c r="K273" s="33">
        <f t="shared" si="161"/>
        <v>44886</v>
      </c>
      <c r="L273" s="2">
        <f t="shared" si="162"/>
        <v>19</v>
      </c>
      <c r="M273" s="17">
        <f t="shared" si="163"/>
        <v>19</v>
      </c>
      <c r="N273" s="12">
        <f t="shared" si="164"/>
        <v>1.0040449629999999</v>
      </c>
      <c r="O273" s="12">
        <f t="shared" ca="1" si="165"/>
        <v>1.0137781349999999</v>
      </c>
      <c r="P273" s="17">
        <f t="shared" si="166"/>
        <v>0</v>
      </c>
      <c r="Q273" s="14">
        <f t="shared" ca="1" si="167"/>
        <v>137781.34999998999</v>
      </c>
      <c r="R273" s="21">
        <f t="shared" si="171"/>
        <v>0</v>
      </c>
      <c r="S273" s="14">
        <f t="shared" si="168"/>
        <v>0</v>
      </c>
      <c r="T273" s="4" t="str">
        <f t="shared" si="169"/>
        <v>J=</v>
      </c>
      <c r="U273" s="33">
        <f t="shared" si="17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72"/>
        <v>44914</v>
      </c>
      <c r="B274" s="124">
        <f t="shared" ca="1" si="156"/>
        <v>10145085.32</v>
      </c>
      <c r="C274" s="7">
        <f t="shared" si="157"/>
        <v>10000000</v>
      </c>
      <c r="D274" s="96">
        <f t="shared" si="174"/>
        <v>44911</v>
      </c>
      <c r="E274" s="94">
        <f ca="1">IF(D274&lt;$B$1,VLOOKUP(D274,[1]DI!$A$4:$B$15000,2,FALSE),0)</f>
        <v>0.13650000000000001</v>
      </c>
      <c r="F274" s="14">
        <f t="shared" ca="1" si="158"/>
        <v>1.00050788</v>
      </c>
      <c r="G274" s="14">
        <f ca="1">(TRUNC(PRODUCT($F$12:$F273),16))</f>
        <v>1.12591631678879</v>
      </c>
      <c r="H274" s="14">
        <f t="shared" ca="1" si="159"/>
        <v>1.11454047117716</v>
      </c>
      <c r="I274" s="14">
        <f t="shared" ca="1" si="160"/>
        <v>1.01020676</v>
      </c>
      <c r="J274" s="13">
        <f t="shared" si="173"/>
        <v>5.5E-2</v>
      </c>
      <c r="K274" s="33">
        <f t="shared" si="161"/>
        <v>44886</v>
      </c>
      <c r="L274" s="2">
        <f t="shared" si="162"/>
        <v>20</v>
      </c>
      <c r="M274" s="17">
        <f t="shared" si="163"/>
        <v>20</v>
      </c>
      <c r="N274" s="12">
        <f t="shared" si="164"/>
        <v>1.004258308</v>
      </c>
      <c r="O274" s="12">
        <f t="shared" ca="1" si="165"/>
        <v>1.014508532</v>
      </c>
      <c r="P274" s="17">
        <f t="shared" si="166"/>
        <v>0</v>
      </c>
      <c r="Q274" s="14">
        <f t="shared" ca="1" si="167"/>
        <v>145085.32</v>
      </c>
      <c r="R274" s="21">
        <f t="shared" si="171"/>
        <v>0</v>
      </c>
      <c r="S274" s="14">
        <f t="shared" si="168"/>
        <v>0</v>
      </c>
      <c r="T274" s="4" t="str">
        <f t="shared" si="169"/>
        <v>J=</v>
      </c>
      <c r="U274" s="33">
        <f t="shared" si="170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72"/>
        <v>44915</v>
      </c>
      <c r="B275" s="124">
        <f t="shared" ca="1" si="156"/>
        <v>10152394.54999999</v>
      </c>
      <c r="C275" s="7">
        <f t="shared" si="157"/>
        <v>10000000</v>
      </c>
      <c r="D275" s="96">
        <f t="shared" si="174"/>
        <v>44914</v>
      </c>
      <c r="E275" s="94">
        <f ca="1">IF(D275&lt;$B$1,VLOOKUP(D275,[1]DI!$A$4:$B$15000,2,FALSE),0)</f>
        <v>0.13650000000000001</v>
      </c>
      <c r="F275" s="14">
        <f t="shared" ca="1" si="158"/>
        <v>1.00050788</v>
      </c>
      <c r="G275" s="14">
        <f ca="1">(TRUNC(PRODUCT($F$12:$F274),16))</f>
        <v>1.1264881471677599</v>
      </c>
      <c r="H275" s="14">
        <f t="shared" ca="1" si="159"/>
        <v>1.11454047117716</v>
      </c>
      <c r="I275" s="14">
        <f t="shared" ca="1" si="160"/>
        <v>1.01071982</v>
      </c>
      <c r="J275" s="13">
        <f t="shared" si="173"/>
        <v>5.5E-2</v>
      </c>
      <c r="K275" s="33">
        <f t="shared" si="161"/>
        <v>44886</v>
      </c>
      <c r="L275" s="2">
        <f t="shared" si="162"/>
        <v>21</v>
      </c>
      <c r="M275" s="17">
        <f t="shared" si="163"/>
        <v>21</v>
      </c>
      <c r="N275" s="12">
        <f t="shared" si="164"/>
        <v>1.004471699</v>
      </c>
      <c r="O275" s="12">
        <f t="shared" ca="1" si="165"/>
        <v>1.0152394549999999</v>
      </c>
      <c r="P275" s="17">
        <f t="shared" si="166"/>
        <v>13</v>
      </c>
      <c r="Q275" s="14">
        <f t="shared" ca="1" si="167"/>
        <v>152394.54999999001</v>
      </c>
      <c r="R275" s="21">
        <f t="shared" si="171"/>
        <v>0</v>
      </c>
      <c r="S275" s="14">
        <f t="shared" si="168"/>
        <v>0</v>
      </c>
      <c r="T275" s="4" t="str">
        <f t="shared" si="169"/>
        <v>J=</v>
      </c>
      <c r="U275" s="33">
        <f t="shared" si="170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72"/>
        <v>44916</v>
      </c>
      <c r="B276" s="124">
        <f t="shared" ca="1" si="156"/>
        <v>10007204.739999991</v>
      </c>
      <c r="C276" s="7">
        <f t="shared" si="157"/>
        <v>10000000</v>
      </c>
      <c r="D276" s="96">
        <f t="shared" si="174"/>
        <v>44915</v>
      </c>
      <c r="E276" s="94">
        <f ca="1">IF(D276&lt;$B$1,VLOOKUP(D276,[1]DI!$A$4:$B$15000,2,FALSE),0)</f>
        <v>0.13650000000000001</v>
      </c>
      <c r="F276" s="14">
        <f t="shared" ca="1" si="158"/>
        <v>1.00050788</v>
      </c>
      <c r="G276" s="14">
        <f ca="1">(TRUNC(PRODUCT($F$12:$F275),16))</f>
        <v>1.12706026796795</v>
      </c>
      <c r="H276" s="14">
        <f t="shared" ca="1" si="159"/>
        <v>1.1264881471677599</v>
      </c>
      <c r="I276" s="14">
        <f t="shared" ca="1" si="160"/>
        <v>1.00050788</v>
      </c>
      <c r="J276" s="13">
        <f t="shared" si="173"/>
        <v>5.5E-2</v>
      </c>
      <c r="K276" s="33">
        <f t="shared" si="161"/>
        <v>44915</v>
      </c>
      <c r="L276" s="2">
        <f t="shared" si="162"/>
        <v>1</v>
      </c>
      <c r="M276" s="17">
        <f t="shared" si="163"/>
        <v>1</v>
      </c>
      <c r="N276" s="12">
        <f t="shared" si="164"/>
        <v>1.0002124859999999</v>
      </c>
      <c r="O276" s="12">
        <f t="shared" ca="1" si="165"/>
        <v>1.000720474</v>
      </c>
      <c r="P276" s="17">
        <f t="shared" si="166"/>
        <v>0</v>
      </c>
      <c r="Q276" s="14">
        <f t="shared" ca="1" si="167"/>
        <v>7204.7399999899999</v>
      </c>
      <c r="R276" s="21">
        <f t="shared" si="171"/>
        <v>0</v>
      </c>
      <c r="S276" s="14">
        <f t="shared" si="168"/>
        <v>0</v>
      </c>
      <c r="T276" s="4" t="str">
        <f t="shared" si="169"/>
        <v>J=</v>
      </c>
      <c r="U276" s="33">
        <f t="shared" si="17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72"/>
        <v>44917</v>
      </c>
      <c r="B277" s="124">
        <f t="shared" ca="1" si="156"/>
        <v>10014414.68999999</v>
      </c>
      <c r="C277" s="7">
        <f t="shared" si="157"/>
        <v>10000000</v>
      </c>
      <c r="D277" s="96">
        <f t="shared" si="174"/>
        <v>44916</v>
      </c>
      <c r="E277" s="94">
        <f ca="1">IF(D277&lt;$B$1,VLOOKUP(D277,[1]DI!$A$4:$B$15000,2,FALSE),0)</f>
        <v>0.13650000000000001</v>
      </c>
      <c r="F277" s="14">
        <f t="shared" ca="1" si="158"/>
        <v>1.00050788</v>
      </c>
      <c r="G277" s="14">
        <f ca="1">(TRUNC(PRODUCT($F$12:$F276),16))</f>
        <v>1.1276326793368401</v>
      </c>
      <c r="H277" s="14">
        <f t="shared" ca="1" si="159"/>
        <v>1.1264881471677599</v>
      </c>
      <c r="I277" s="14">
        <f t="shared" ca="1" si="160"/>
        <v>1.00101602</v>
      </c>
      <c r="J277" s="13">
        <f t="shared" si="173"/>
        <v>5.5E-2</v>
      </c>
      <c r="K277" s="33">
        <f t="shared" si="161"/>
        <v>44915</v>
      </c>
      <c r="L277" s="2">
        <f t="shared" si="162"/>
        <v>2</v>
      </c>
      <c r="M277" s="17">
        <f t="shared" si="163"/>
        <v>2</v>
      </c>
      <c r="N277" s="12">
        <f t="shared" si="164"/>
        <v>1.000425017</v>
      </c>
      <c r="O277" s="12">
        <f t="shared" ca="1" si="165"/>
        <v>1.001441469</v>
      </c>
      <c r="P277" s="17">
        <f t="shared" si="166"/>
        <v>0</v>
      </c>
      <c r="Q277" s="14">
        <f t="shared" ca="1" si="167"/>
        <v>14414.68999999</v>
      </c>
      <c r="R277" s="21">
        <f t="shared" si="171"/>
        <v>0</v>
      </c>
      <c r="S277" s="14">
        <f t="shared" si="168"/>
        <v>0</v>
      </c>
      <c r="T277" s="4" t="str">
        <f t="shared" si="169"/>
        <v>J=</v>
      </c>
      <c r="U277" s="33">
        <f t="shared" si="17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72"/>
        <v>44918</v>
      </c>
      <c r="B278" s="124">
        <f t="shared" ca="1" si="156"/>
        <v>10021629.75</v>
      </c>
      <c r="C278" s="7">
        <f t="shared" si="157"/>
        <v>10000000</v>
      </c>
      <c r="D278" s="96">
        <f t="shared" si="174"/>
        <v>44917</v>
      </c>
      <c r="E278" s="94">
        <f ca="1">IF(D278&lt;$B$1,VLOOKUP(D278,[1]DI!$A$4:$B$15000,2,FALSE),0)</f>
        <v>0.13650000000000001</v>
      </c>
      <c r="F278" s="14">
        <f t="shared" ca="1" si="158"/>
        <v>1.00050788</v>
      </c>
      <c r="G278" s="14">
        <f ca="1">(TRUNC(PRODUCT($F$12:$F277),16))</f>
        <v>1.1282053814220201</v>
      </c>
      <c r="H278" s="14">
        <f t="shared" ca="1" si="159"/>
        <v>1.1264881471677599</v>
      </c>
      <c r="I278" s="14">
        <f t="shared" ca="1" si="160"/>
        <v>1.00152441</v>
      </c>
      <c r="J278" s="13">
        <f t="shared" si="173"/>
        <v>5.5E-2</v>
      </c>
      <c r="K278" s="33">
        <f t="shared" si="161"/>
        <v>44915</v>
      </c>
      <c r="L278" s="2">
        <f t="shared" si="162"/>
        <v>3</v>
      </c>
      <c r="M278" s="17">
        <f t="shared" si="163"/>
        <v>3</v>
      </c>
      <c r="N278" s="12">
        <f t="shared" si="164"/>
        <v>1.000637593</v>
      </c>
      <c r="O278" s="12">
        <f t="shared" ca="1" si="165"/>
        <v>1.0021629750000001</v>
      </c>
      <c r="P278" s="17">
        <f t="shared" si="166"/>
        <v>0</v>
      </c>
      <c r="Q278" s="14">
        <f t="shared" ca="1" si="167"/>
        <v>21629.75</v>
      </c>
      <c r="R278" s="21">
        <f t="shared" si="171"/>
        <v>0</v>
      </c>
      <c r="S278" s="14">
        <f t="shared" si="168"/>
        <v>0</v>
      </c>
      <c r="T278" s="4" t="str">
        <f t="shared" si="169"/>
        <v>J=</v>
      </c>
      <c r="U278" s="33">
        <f t="shared" si="17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72"/>
        <v>44921</v>
      </c>
      <c r="B279" s="124">
        <f t="shared" ca="1" si="156"/>
        <v>10028850.140000001</v>
      </c>
      <c r="C279" s="7">
        <f t="shared" si="157"/>
        <v>10000000</v>
      </c>
      <c r="D279" s="96">
        <f t="shared" si="174"/>
        <v>44918</v>
      </c>
      <c r="E279" s="94">
        <f ca="1">IF(D279&lt;$B$1,VLOOKUP(D279,[1]DI!$A$4:$B$15000,2,FALSE),0)</f>
        <v>0.13650000000000001</v>
      </c>
      <c r="F279" s="14">
        <f t="shared" ca="1" si="158"/>
        <v>1.00050788</v>
      </c>
      <c r="G279" s="14">
        <f ca="1">(TRUNC(PRODUCT($F$12:$F278),16))</f>
        <v>1.1287783743711399</v>
      </c>
      <c r="H279" s="14">
        <f t="shared" ca="1" si="159"/>
        <v>1.1264881471677599</v>
      </c>
      <c r="I279" s="14">
        <f t="shared" ca="1" si="160"/>
        <v>1.00203307</v>
      </c>
      <c r="J279" s="13">
        <f t="shared" si="173"/>
        <v>5.5E-2</v>
      </c>
      <c r="K279" s="33">
        <f t="shared" si="161"/>
        <v>44915</v>
      </c>
      <c r="L279" s="2">
        <f t="shared" si="162"/>
        <v>4</v>
      </c>
      <c r="M279" s="17">
        <f t="shared" si="163"/>
        <v>4</v>
      </c>
      <c r="N279" s="12">
        <f t="shared" si="164"/>
        <v>1.000850215</v>
      </c>
      <c r="O279" s="12">
        <f t="shared" ca="1" si="165"/>
        <v>1.0028850140000001</v>
      </c>
      <c r="P279" s="17">
        <f t="shared" si="166"/>
        <v>0</v>
      </c>
      <c r="Q279" s="14">
        <f t="shared" ca="1" si="167"/>
        <v>28850.14</v>
      </c>
      <c r="R279" s="21">
        <f t="shared" si="171"/>
        <v>0</v>
      </c>
      <c r="S279" s="14">
        <f t="shared" si="168"/>
        <v>0</v>
      </c>
      <c r="T279" s="4" t="str">
        <f t="shared" si="169"/>
        <v>J=</v>
      </c>
      <c r="U279" s="33">
        <f t="shared" si="17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72"/>
        <v>44922</v>
      </c>
      <c r="B280" s="124">
        <f t="shared" ca="1" si="156"/>
        <v>10036075.630000001</v>
      </c>
      <c r="C280" s="7">
        <f t="shared" si="157"/>
        <v>10000000</v>
      </c>
      <c r="D280" s="96">
        <f t="shared" si="174"/>
        <v>44921</v>
      </c>
      <c r="E280" s="94">
        <f ca="1">IF(D280&lt;$B$1,VLOOKUP(D280,[1]DI!$A$4:$B$15000,2,FALSE),0)</f>
        <v>0.13650000000000001</v>
      </c>
      <c r="F280" s="14">
        <f t="shared" ca="1" si="158"/>
        <v>1.00050788</v>
      </c>
      <c r="G280" s="14">
        <f ca="1">(TRUNC(PRODUCT($F$12:$F279),16))</f>
        <v>1.1293516583319201</v>
      </c>
      <c r="H280" s="14">
        <f t="shared" ca="1" si="159"/>
        <v>1.1264881471677599</v>
      </c>
      <c r="I280" s="14">
        <f t="shared" ca="1" si="160"/>
        <v>1.0025419799999999</v>
      </c>
      <c r="J280" s="13">
        <f t="shared" si="173"/>
        <v>5.5E-2</v>
      </c>
      <c r="K280" s="33">
        <f t="shared" si="161"/>
        <v>44915</v>
      </c>
      <c r="L280" s="2">
        <f t="shared" si="162"/>
        <v>5</v>
      </c>
      <c r="M280" s="17">
        <f t="shared" si="163"/>
        <v>5</v>
      </c>
      <c r="N280" s="12">
        <f t="shared" si="164"/>
        <v>1.001062881</v>
      </c>
      <c r="O280" s="12">
        <f t="shared" ca="1" si="165"/>
        <v>1.0036075630000001</v>
      </c>
      <c r="P280" s="17">
        <f t="shared" si="166"/>
        <v>0</v>
      </c>
      <c r="Q280" s="14">
        <f t="shared" ca="1" si="167"/>
        <v>36075.629999999997</v>
      </c>
      <c r="R280" s="21">
        <f t="shared" si="171"/>
        <v>0</v>
      </c>
      <c r="S280" s="14">
        <f t="shared" si="168"/>
        <v>0</v>
      </c>
      <c r="T280" s="4" t="str">
        <f t="shared" si="169"/>
        <v>J=</v>
      </c>
      <c r="U280" s="33">
        <f t="shared" si="17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72"/>
        <v>44923</v>
      </c>
      <c r="B281" s="124">
        <f t="shared" ca="1" si="156"/>
        <v>10043306.35</v>
      </c>
      <c r="C281" s="7">
        <f t="shared" si="157"/>
        <v>10000000</v>
      </c>
      <c r="D281" s="96">
        <f t="shared" si="174"/>
        <v>44922</v>
      </c>
      <c r="E281" s="94">
        <f ca="1">IF(D281&lt;$B$1,VLOOKUP(D281,[1]DI!$A$4:$B$15000,2,FALSE),0)</f>
        <v>0.13650000000000001</v>
      </c>
      <c r="F281" s="14">
        <f t="shared" ca="1" si="158"/>
        <v>1.00050788</v>
      </c>
      <c r="G281" s="14">
        <f ca="1">(TRUNC(PRODUCT($F$12:$F280),16))</f>
        <v>1.1299252334521499</v>
      </c>
      <c r="H281" s="14">
        <f t="shared" ca="1" si="159"/>
        <v>1.1264881471677599</v>
      </c>
      <c r="I281" s="14">
        <f t="shared" ca="1" si="160"/>
        <v>1.0030511499999999</v>
      </c>
      <c r="J281" s="13">
        <f t="shared" si="173"/>
        <v>5.5E-2</v>
      </c>
      <c r="K281" s="33">
        <f t="shared" si="161"/>
        <v>44915</v>
      </c>
      <c r="L281" s="2">
        <f t="shared" si="162"/>
        <v>6</v>
      </c>
      <c r="M281" s="17">
        <f t="shared" si="163"/>
        <v>6</v>
      </c>
      <c r="N281" s="12">
        <f t="shared" si="164"/>
        <v>1.0012755929999999</v>
      </c>
      <c r="O281" s="12">
        <f t="shared" ca="1" si="165"/>
        <v>1.0043306350000001</v>
      </c>
      <c r="P281" s="17">
        <f t="shared" si="166"/>
        <v>0</v>
      </c>
      <c r="Q281" s="14">
        <f t="shared" ca="1" si="167"/>
        <v>43306.35</v>
      </c>
      <c r="R281" s="21">
        <f t="shared" si="171"/>
        <v>0</v>
      </c>
      <c r="S281" s="14">
        <f t="shared" si="168"/>
        <v>0</v>
      </c>
      <c r="T281" s="4" t="str">
        <f t="shared" si="169"/>
        <v>J=</v>
      </c>
      <c r="U281" s="33">
        <f t="shared" si="17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72"/>
        <v>44924</v>
      </c>
      <c r="B282" s="124">
        <f t="shared" ca="1" si="156"/>
        <v>10050542.28999999</v>
      </c>
      <c r="C282" s="7">
        <f t="shared" si="157"/>
        <v>10000000</v>
      </c>
      <c r="D282" s="96">
        <f t="shared" si="174"/>
        <v>44923</v>
      </c>
      <c r="E282" s="94">
        <f ca="1">IF(D282&lt;$B$1,VLOOKUP(D282,[1]DI!$A$4:$B$15000,2,FALSE),0)</f>
        <v>0.13650000000000001</v>
      </c>
      <c r="F282" s="14">
        <f t="shared" ca="1" si="158"/>
        <v>1.00050788</v>
      </c>
      <c r="G282" s="14">
        <f ca="1">(TRUNC(PRODUCT($F$12:$F281),16))</f>
        <v>1.13049909987971</v>
      </c>
      <c r="H282" s="14">
        <f t="shared" ca="1" si="159"/>
        <v>1.1264881471677599</v>
      </c>
      <c r="I282" s="14">
        <f t="shared" ca="1" si="160"/>
        <v>1.00356058</v>
      </c>
      <c r="J282" s="13">
        <f t="shared" si="173"/>
        <v>5.5E-2</v>
      </c>
      <c r="K282" s="33">
        <f t="shared" si="161"/>
        <v>44915</v>
      </c>
      <c r="L282" s="2">
        <f t="shared" si="162"/>
        <v>7</v>
      </c>
      <c r="M282" s="17">
        <f t="shared" si="163"/>
        <v>7</v>
      </c>
      <c r="N282" s="12">
        <f t="shared" si="164"/>
        <v>1.00148835</v>
      </c>
      <c r="O282" s="12">
        <f t="shared" ca="1" si="165"/>
        <v>1.005054229</v>
      </c>
      <c r="P282" s="17">
        <f t="shared" si="166"/>
        <v>0</v>
      </c>
      <c r="Q282" s="14">
        <f t="shared" ca="1" si="167"/>
        <v>50542.289999989996</v>
      </c>
      <c r="R282" s="21">
        <f t="shared" si="171"/>
        <v>0</v>
      </c>
      <c r="S282" s="14">
        <f t="shared" si="168"/>
        <v>0</v>
      </c>
      <c r="T282" s="4" t="str">
        <f t="shared" si="169"/>
        <v>J=</v>
      </c>
      <c r="U282" s="33">
        <f t="shared" si="17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72"/>
        <v>44925</v>
      </c>
      <c r="B283" s="124">
        <f t="shared" ca="1" si="156"/>
        <v>10057783.460000001</v>
      </c>
      <c r="C283" s="7">
        <f t="shared" si="157"/>
        <v>10000000</v>
      </c>
      <c r="D283" s="96">
        <f t="shared" si="174"/>
        <v>44924</v>
      </c>
      <c r="E283" s="94">
        <f ca="1">IF(D283&lt;$B$1,VLOOKUP(D283,[1]DI!$A$4:$B$15000,2,FALSE),0)</f>
        <v>0.13650000000000001</v>
      </c>
      <c r="F283" s="14">
        <f t="shared" ca="1" si="158"/>
        <v>1.00050788</v>
      </c>
      <c r="G283" s="14">
        <f ca="1">(TRUNC(PRODUCT($F$12:$F282),16))</f>
        <v>1.13107325776256</v>
      </c>
      <c r="H283" s="14">
        <f t="shared" ca="1" si="159"/>
        <v>1.1264881471677599</v>
      </c>
      <c r="I283" s="14">
        <f t="shared" ca="1" si="160"/>
        <v>1.0040702699999999</v>
      </c>
      <c r="J283" s="13">
        <f t="shared" si="173"/>
        <v>5.5E-2</v>
      </c>
      <c r="K283" s="33">
        <f t="shared" si="161"/>
        <v>44915</v>
      </c>
      <c r="L283" s="2">
        <f t="shared" si="162"/>
        <v>8</v>
      </c>
      <c r="M283" s="17">
        <f t="shared" si="163"/>
        <v>8</v>
      </c>
      <c r="N283" s="12">
        <f t="shared" si="164"/>
        <v>1.0017011520000001</v>
      </c>
      <c r="O283" s="12">
        <f t="shared" ca="1" si="165"/>
        <v>1.005778346</v>
      </c>
      <c r="P283" s="17">
        <f t="shared" si="166"/>
        <v>0</v>
      </c>
      <c r="Q283" s="14">
        <f t="shared" ca="1" si="167"/>
        <v>57783.46</v>
      </c>
      <c r="R283" s="21">
        <f t="shared" si="171"/>
        <v>0</v>
      </c>
      <c r="S283" s="14">
        <f t="shared" si="168"/>
        <v>0</v>
      </c>
      <c r="T283" s="4" t="str">
        <f t="shared" si="169"/>
        <v>J=</v>
      </c>
      <c r="U283" s="33">
        <f t="shared" si="17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72"/>
        <v>44928</v>
      </c>
      <c r="B284" s="124">
        <f t="shared" ca="1" si="156"/>
        <v>10065029.86999999</v>
      </c>
      <c r="C284" s="7">
        <f t="shared" si="157"/>
        <v>10000000</v>
      </c>
      <c r="D284" s="96">
        <f t="shared" si="174"/>
        <v>44925</v>
      </c>
      <c r="E284" s="94">
        <f ca="1">IF(D284&lt;$B$1,VLOOKUP(D284,[1]DI!$A$4:$B$15000,2,FALSE),0)</f>
        <v>0.13650000000000001</v>
      </c>
      <c r="F284" s="14">
        <f t="shared" ca="1" si="158"/>
        <v>1.00050788</v>
      </c>
      <c r="G284" s="14">
        <f ca="1">(TRUNC(PRODUCT($F$12:$F283),16))</f>
        <v>1.1316477072487101</v>
      </c>
      <c r="H284" s="14">
        <f t="shared" ca="1" si="159"/>
        <v>1.1264881471677599</v>
      </c>
      <c r="I284" s="14">
        <f t="shared" ca="1" si="160"/>
        <v>1.00458022</v>
      </c>
      <c r="J284" s="13">
        <f t="shared" si="173"/>
        <v>5.5E-2</v>
      </c>
      <c r="K284" s="33">
        <f t="shared" si="161"/>
        <v>44915</v>
      </c>
      <c r="L284" s="2">
        <f t="shared" si="162"/>
        <v>9</v>
      </c>
      <c r="M284" s="17">
        <f t="shared" si="163"/>
        <v>9</v>
      </c>
      <c r="N284" s="12">
        <f t="shared" si="164"/>
        <v>1.001914</v>
      </c>
      <c r="O284" s="12">
        <f t="shared" ca="1" si="165"/>
        <v>1.006502987</v>
      </c>
      <c r="P284" s="17">
        <f t="shared" si="166"/>
        <v>0</v>
      </c>
      <c r="Q284" s="14">
        <f t="shared" ca="1" si="167"/>
        <v>65029.869999989998</v>
      </c>
      <c r="R284" s="21">
        <f t="shared" si="171"/>
        <v>0</v>
      </c>
      <c r="S284" s="14">
        <f t="shared" si="168"/>
        <v>0</v>
      </c>
      <c r="T284" s="4" t="str">
        <f t="shared" si="169"/>
        <v>J=</v>
      </c>
      <c r="U284" s="33">
        <f t="shared" si="17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72"/>
        <v>44929</v>
      </c>
      <c r="B285" s="124">
        <f t="shared" ca="1" si="156"/>
        <v>10072281.389999989</v>
      </c>
      <c r="C285" s="7">
        <f t="shared" si="157"/>
        <v>10000000</v>
      </c>
      <c r="D285" s="96">
        <f t="shared" si="174"/>
        <v>44928</v>
      </c>
      <c r="E285" s="94">
        <f ca="1">IF(D285&lt;$B$1,VLOOKUP(D285,[1]DI!$A$4:$B$15000,2,FALSE),0)</f>
        <v>0.13650000000000001</v>
      </c>
      <c r="F285" s="14">
        <f t="shared" ca="1" si="158"/>
        <v>1.00050788</v>
      </c>
      <c r="G285" s="14">
        <f ca="1">(TRUNC(PRODUCT($F$12:$F284),16))</f>
        <v>1.13222244848627</v>
      </c>
      <c r="H285" s="14">
        <f t="shared" ca="1" si="159"/>
        <v>1.1264881471677599</v>
      </c>
      <c r="I285" s="14">
        <f t="shared" ca="1" si="160"/>
        <v>1.0050904199999999</v>
      </c>
      <c r="J285" s="13">
        <f t="shared" si="173"/>
        <v>5.5E-2</v>
      </c>
      <c r="K285" s="33">
        <f t="shared" si="161"/>
        <v>44915</v>
      </c>
      <c r="L285" s="2">
        <f t="shared" si="162"/>
        <v>10</v>
      </c>
      <c r="M285" s="17">
        <f t="shared" si="163"/>
        <v>10</v>
      </c>
      <c r="N285" s="12">
        <f t="shared" si="164"/>
        <v>1.0021268919999999</v>
      </c>
      <c r="O285" s="12">
        <f t="shared" ca="1" si="165"/>
        <v>1.007228139</v>
      </c>
      <c r="P285" s="17">
        <f t="shared" si="166"/>
        <v>0</v>
      </c>
      <c r="Q285" s="14">
        <f t="shared" ca="1" si="167"/>
        <v>72281.389999990002</v>
      </c>
      <c r="R285" s="21">
        <f t="shared" si="171"/>
        <v>0</v>
      </c>
      <c r="S285" s="14">
        <f t="shared" si="168"/>
        <v>0</v>
      </c>
      <c r="T285" s="4" t="str">
        <f t="shared" si="169"/>
        <v>J=</v>
      </c>
      <c r="U285" s="33">
        <f t="shared" si="17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72"/>
        <v>44930</v>
      </c>
      <c r="B286" s="124">
        <f t="shared" ca="1" si="156"/>
        <v>10079538.249999991</v>
      </c>
      <c r="C286" s="7">
        <f t="shared" si="157"/>
        <v>10000000</v>
      </c>
      <c r="D286" s="96">
        <f t="shared" si="174"/>
        <v>44929</v>
      </c>
      <c r="E286" s="94">
        <f ca="1">IF(D286&lt;$B$1,VLOOKUP(D286,[1]DI!$A$4:$B$15000,2,FALSE),0)</f>
        <v>0.13650000000000001</v>
      </c>
      <c r="F286" s="14">
        <f t="shared" ca="1" si="158"/>
        <v>1.00050788</v>
      </c>
      <c r="G286" s="14">
        <f ca="1">(TRUNC(PRODUCT($F$12:$F285),16))</f>
        <v>1.1327974816234101</v>
      </c>
      <c r="H286" s="14">
        <f t="shared" ca="1" si="159"/>
        <v>1.1264881471677599</v>
      </c>
      <c r="I286" s="14">
        <f t="shared" ca="1" si="160"/>
        <v>1.00560089</v>
      </c>
      <c r="J286" s="13">
        <f t="shared" si="173"/>
        <v>5.5E-2</v>
      </c>
      <c r="K286" s="33">
        <f t="shared" si="161"/>
        <v>44915</v>
      </c>
      <c r="L286" s="2">
        <f t="shared" si="162"/>
        <v>11</v>
      </c>
      <c r="M286" s="17">
        <f t="shared" si="163"/>
        <v>11</v>
      </c>
      <c r="N286" s="12">
        <f t="shared" si="164"/>
        <v>1.0023398299999999</v>
      </c>
      <c r="O286" s="12">
        <f t="shared" ca="1" si="165"/>
        <v>1.007953825</v>
      </c>
      <c r="P286" s="17">
        <f t="shared" si="166"/>
        <v>0</v>
      </c>
      <c r="Q286" s="14">
        <f t="shared" ca="1" si="167"/>
        <v>79538.249999990003</v>
      </c>
      <c r="R286" s="21">
        <f t="shared" si="171"/>
        <v>0</v>
      </c>
      <c r="S286" s="14">
        <f t="shared" si="168"/>
        <v>0</v>
      </c>
      <c r="T286" s="4" t="str">
        <f t="shared" si="169"/>
        <v>J=</v>
      </c>
      <c r="U286" s="33">
        <f t="shared" si="17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72"/>
        <v>44931</v>
      </c>
      <c r="B287" s="124">
        <f t="shared" ca="1" si="156"/>
        <v>10086800.25</v>
      </c>
      <c r="C287" s="7">
        <f t="shared" si="157"/>
        <v>10000000</v>
      </c>
      <c r="D287" s="96">
        <f t="shared" si="174"/>
        <v>44930</v>
      </c>
      <c r="E287" s="94">
        <f ca="1">IF(D287&lt;$B$1,VLOOKUP(D287,[1]DI!$A$4:$B$15000,2,FALSE),0)</f>
        <v>0.13650000000000001</v>
      </c>
      <c r="F287" s="14">
        <f t="shared" ca="1" si="158"/>
        <v>1.00050788</v>
      </c>
      <c r="G287" s="14">
        <f ca="1">(TRUNC(PRODUCT($F$12:$F286),16))</f>
        <v>1.1333728068083799</v>
      </c>
      <c r="H287" s="14">
        <f t="shared" ca="1" si="159"/>
        <v>1.1264881471677599</v>
      </c>
      <c r="I287" s="14">
        <f t="shared" ca="1" si="160"/>
        <v>1.00611161</v>
      </c>
      <c r="J287" s="13">
        <f t="shared" si="173"/>
        <v>5.5E-2</v>
      </c>
      <c r="K287" s="33">
        <f t="shared" si="161"/>
        <v>44915</v>
      </c>
      <c r="L287" s="2">
        <f t="shared" si="162"/>
        <v>12</v>
      </c>
      <c r="M287" s="17">
        <f t="shared" si="163"/>
        <v>12</v>
      </c>
      <c r="N287" s="12">
        <f t="shared" si="164"/>
        <v>1.0025528130000001</v>
      </c>
      <c r="O287" s="12">
        <f t="shared" ca="1" si="165"/>
        <v>1.0086800250000001</v>
      </c>
      <c r="P287" s="17">
        <f t="shared" si="166"/>
        <v>0</v>
      </c>
      <c r="Q287" s="14">
        <f t="shared" ca="1" si="167"/>
        <v>86800.25</v>
      </c>
      <c r="R287" s="21">
        <f t="shared" si="171"/>
        <v>0</v>
      </c>
      <c r="S287" s="14">
        <f t="shared" si="168"/>
        <v>0</v>
      </c>
      <c r="T287" s="4" t="str">
        <f t="shared" si="169"/>
        <v>J=</v>
      </c>
      <c r="U287" s="33">
        <f t="shared" si="17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72"/>
        <v>44932</v>
      </c>
      <c r="B288" s="124">
        <f t="shared" ca="1" si="156"/>
        <v>10094067.589999991</v>
      </c>
      <c r="C288" s="7">
        <f t="shared" si="157"/>
        <v>10000000</v>
      </c>
      <c r="D288" s="96">
        <f t="shared" si="174"/>
        <v>44931</v>
      </c>
      <c r="E288" s="94">
        <f ca="1">IF(D288&lt;$B$1,VLOOKUP(D288,[1]DI!$A$4:$B$15000,2,FALSE),0)</f>
        <v>0.13650000000000001</v>
      </c>
      <c r="F288" s="14">
        <f t="shared" ca="1" si="158"/>
        <v>1.00050788</v>
      </c>
      <c r="G288" s="14">
        <f ca="1">(TRUNC(PRODUCT($F$12:$F287),16))</f>
        <v>1.1339484241894999</v>
      </c>
      <c r="H288" s="14">
        <f t="shared" ca="1" si="159"/>
        <v>1.1264881471677599</v>
      </c>
      <c r="I288" s="14">
        <f t="shared" ca="1" si="160"/>
        <v>1.0066226</v>
      </c>
      <c r="J288" s="13">
        <f t="shared" si="173"/>
        <v>5.5E-2</v>
      </c>
      <c r="K288" s="33">
        <f t="shared" si="161"/>
        <v>44915</v>
      </c>
      <c r="L288" s="2">
        <f t="shared" si="162"/>
        <v>13</v>
      </c>
      <c r="M288" s="17">
        <f t="shared" si="163"/>
        <v>13</v>
      </c>
      <c r="N288" s="12">
        <f t="shared" si="164"/>
        <v>1.0027658420000001</v>
      </c>
      <c r="O288" s="12">
        <f t="shared" ca="1" si="165"/>
        <v>1.009406759</v>
      </c>
      <c r="P288" s="17">
        <f t="shared" si="166"/>
        <v>0</v>
      </c>
      <c r="Q288" s="14">
        <f t="shared" ca="1" si="167"/>
        <v>94067.589999989999</v>
      </c>
      <c r="R288" s="21">
        <f t="shared" si="171"/>
        <v>0</v>
      </c>
      <c r="S288" s="14">
        <f t="shared" si="168"/>
        <v>0</v>
      </c>
      <c r="T288" s="4" t="str">
        <f t="shared" si="169"/>
        <v>J=</v>
      </c>
      <c r="U288" s="33">
        <f t="shared" si="17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72"/>
        <v>44935</v>
      </c>
      <c r="B289" s="124">
        <f t="shared" ca="1" si="156"/>
        <v>10101340.059999989</v>
      </c>
      <c r="C289" s="7">
        <f t="shared" si="157"/>
        <v>10000000</v>
      </c>
      <c r="D289" s="96">
        <f t="shared" si="174"/>
        <v>44932</v>
      </c>
      <c r="E289" s="94">
        <f ca="1">IF(D289&lt;$B$1,VLOOKUP(D289,[1]DI!$A$4:$B$15000,2,FALSE),0)</f>
        <v>0.13650000000000001</v>
      </c>
      <c r="F289" s="14">
        <f t="shared" ca="1" si="158"/>
        <v>1.00050788</v>
      </c>
      <c r="G289" s="14">
        <f ca="1">(TRUNC(PRODUCT($F$12:$F288),16))</f>
        <v>1.13452433391517</v>
      </c>
      <c r="H289" s="14">
        <f t="shared" ca="1" si="159"/>
        <v>1.1264881471677599</v>
      </c>
      <c r="I289" s="14">
        <f t="shared" ca="1" si="160"/>
        <v>1.0071338400000001</v>
      </c>
      <c r="J289" s="13">
        <f t="shared" si="173"/>
        <v>5.5E-2</v>
      </c>
      <c r="K289" s="33">
        <f t="shared" si="161"/>
        <v>44915</v>
      </c>
      <c r="L289" s="2">
        <f t="shared" si="162"/>
        <v>14</v>
      </c>
      <c r="M289" s="17">
        <f t="shared" si="163"/>
        <v>14</v>
      </c>
      <c r="N289" s="12">
        <f t="shared" si="164"/>
        <v>1.0029789149999999</v>
      </c>
      <c r="O289" s="12">
        <f t="shared" ca="1" si="165"/>
        <v>1.0101340059999999</v>
      </c>
      <c r="P289" s="17">
        <f t="shared" si="166"/>
        <v>0</v>
      </c>
      <c r="Q289" s="14">
        <f t="shared" ca="1" si="167"/>
        <v>101340.05999999</v>
      </c>
      <c r="R289" s="21">
        <f t="shared" si="171"/>
        <v>0</v>
      </c>
      <c r="S289" s="14">
        <f t="shared" si="168"/>
        <v>0</v>
      </c>
      <c r="T289" s="4" t="str">
        <f t="shared" si="169"/>
        <v>J=</v>
      </c>
      <c r="U289" s="33">
        <f t="shared" si="17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72"/>
        <v>44936</v>
      </c>
      <c r="B290" s="124">
        <f t="shared" ca="1" si="156"/>
        <v>10108617.779999999</v>
      </c>
      <c r="C290" s="7">
        <f t="shared" si="157"/>
        <v>10000000</v>
      </c>
      <c r="D290" s="96">
        <f t="shared" si="174"/>
        <v>44935</v>
      </c>
      <c r="E290" s="94">
        <f ca="1">IF(D290&lt;$B$1,VLOOKUP(D290,[1]DI!$A$4:$B$15000,2,FALSE),0)</f>
        <v>0.13650000000000001</v>
      </c>
      <c r="F290" s="14">
        <f t="shared" ca="1" si="158"/>
        <v>1.00050788</v>
      </c>
      <c r="G290" s="14">
        <f ca="1">(TRUNC(PRODUCT($F$12:$F289),16))</f>
        <v>1.13510053613388</v>
      </c>
      <c r="H290" s="14">
        <f t="shared" ca="1" si="159"/>
        <v>1.1264881471677599</v>
      </c>
      <c r="I290" s="14">
        <f t="shared" ca="1" si="160"/>
        <v>1.0076453400000001</v>
      </c>
      <c r="J290" s="13">
        <f t="shared" si="173"/>
        <v>5.5E-2</v>
      </c>
      <c r="K290" s="33">
        <f t="shared" si="161"/>
        <v>44915</v>
      </c>
      <c r="L290" s="2">
        <f t="shared" si="162"/>
        <v>15</v>
      </c>
      <c r="M290" s="17">
        <f t="shared" si="163"/>
        <v>15</v>
      </c>
      <c r="N290" s="12">
        <f t="shared" si="164"/>
        <v>1.003192034</v>
      </c>
      <c r="O290" s="12">
        <f t="shared" ca="1" si="165"/>
        <v>1.010861778</v>
      </c>
      <c r="P290" s="17">
        <f t="shared" si="166"/>
        <v>0</v>
      </c>
      <c r="Q290" s="14">
        <f t="shared" ca="1" si="167"/>
        <v>108617.78</v>
      </c>
      <c r="R290" s="21">
        <f t="shared" si="171"/>
        <v>0</v>
      </c>
      <c r="S290" s="14">
        <f t="shared" si="168"/>
        <v>0</v>
      </c>
      <c r="T290" s="4" t="str">
        <f t="shared" si="169"/>
        <v>J=</v>
      </c>
      <c r="U290" s="33">
        <f t="shared" si="17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72"/>
        <v>44937</v>
      </c>
      <c r="B291" s="124">
        <f t="shared" ca="1" si="156"/>
        <v>10115900.84999999</v>
      </c>
      <c r="C291" s="7">
        <f t="shared" si="157"/>
        <v>10000000</v>
      </c>
      <c r="D291" s="96">
        <f t="shared" si="174"/>
        <v>44936</v>
      </c>
      <c r="E291" s="94">
        <f ca="1">IF(D291&lt;$B$1,VLOOKUP(D291,[1]DI!$A$4:$B$15000,2,FALSE),0)</f>
        <v>0.13650000000000001</v>
      </c>
      <c r="F291" s="14">
        <f t="shared" ca="1" si="158"/>
        <v>1.00050788</v>
      </c>
      <c r="G291" s="14">
        <f ca="1">(TRUNC(PRODUCT($F$12:$F290),16))</f>
        <v>1.1356770309941799</v>
      </c>
      <c r="H291" s="14">
        <f t="shared" ca="1" si="159"/>
        <v>1.1264881471677599</v>
      </c>
      <c r="I291" s="14">
        <f t="shared" ca="1" si="160"/>
        <v>1.00815711</v>
      </c>
      <c r="J291" s="13">
        <f t="shared" si="173"/>
        <v>5.5E-2</v>
      </c>
      <c r="K291" s="33">
        <f t="shared" si="161"/>
        <v>44915</v>
      </c>
      <c r="L291" s="2">
        <f t="shared" si="162"/>
        <v>16</v>
      </c>
      <c r="M291" s="17">
        <f t="shared" si="163"/>
        <v>16</v>
      </c>
      <c r="N291" s="12">
        <f t="shared" si="164"/>
        <v>1.0034051980000001</v>
      </c>
      <c r="O291" s="12">
        <f t="shared" ca="1" si="165"/>
        <v>1.0115900849999999</v>
      </c>
      <c r="P291" s="17">
        <f t="shared" si="166"/>
        <v>0</v>
      </c>
      <c r="Q291" s="14">
        <f t="shared" ca="1" si="167"/>
        <v>115900.84999998999</v>
      </c>
      <c r="R291" s="21">
        <f t="shared" si="171"/>
        <v>0</v>
      </c>
      <c r="S291" s="14">
        <f t="shared" si="168"/>
        <v>0</v>
      </c>
      <c r="T291" s="4" t="str">
        <f t="shared" si="169"/>
        <v>J=</v>
      </c>
      <c r="U291" s="33">
        <f t="shared" si="17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72"/>
        <v>44938</v>
      </c>
      <c r="B292" s="124">
        <f t="shared" ca="1" si="156"/>
        <v>10123189.060000001</v>
      </c>
      <c r="C292" s="7">
        <f t="shared" si="157"/>
        <v>10000000</v>
      </c>
      <c r="D292" s="96">
        <f t="shared" si="174"/>
        <v>44937</v>
      </c>
      <c r="E292" s="94">
        <f ca="1">IF(D292&lt;$B$1,VLOOKUP(D292,[1]DI!$A$4:$B$15000,2,FALSE),0)</f>
        <v>0.13650000000000001</v>
      </c>
      <c r="F292" s="14">
        <f t="shared" ca="1" si="158"/>
        <v>1.00050788</v>
      </c>
      <c r="G292" s="14">
        <f ca="1">(TRUNC(PRODUCT($F$12:$F291),16))</f>
        <v>1.13625381864468</v>
      </c>
      <c r="H292" s="14">
        <f t="shared" ca="1" si="159"/>
        <v>1.1264881471677599</v>
      </c>
      <c r="I292" s="14">
        <f t="shared" ca="1" si="160"/>
        <v>1.0086691299999999</v>
      </c>
      <c r="J292" s="13">
        <f t="shared" si="173"/>
        <v>5.5E-2</v>
      </c>
      <c r="K292" s="33">
        <f t="shared" si="161"/>
        <v>44915</v>
      </c>
      <c r="L292" s="2">
        <f t="shared" si="162"/>
        <v>17</v>
      </c>
      <c r="M292" s="17">
        <f t="shared" si="163"/>
        <v>17</v>
      </c>
      <c r="N292" s="12">
        <f t="shared" si="164"/>
        <v>1.0036184079999999</v>
      </c>
      <c r="O292" s="12">
        <f t="shared" ca="1" si="165"/>
        <v>1.012318906</v>
      </c>
      <c r="P292" s="17">
        <f t="shared" si="166"/>
        <v>0</v>
      </c>
      <c r="Q292" s="14">
        <f t="shared" ca="1" si="167"/>
        <v>123189.06</v>
      </c>
      <c r="R292" s="21">
        <f t="shared" si="171"/>
        <v>0</v>
      </c>
      <c r="S292" s="14">
        <f t="shared" si="168"/>
        <v>0</v>
      </c>
      <c r="T292" s="4" t="str">
        <f t="shared" si="169"/>
        <v>J=</v>
      </c>
      <c r="U292" s="33">
        <f t="shared" si="17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72"/>
        <v>44939</v>
      </c>
      <c r="B293" s="124">
        <f t="shared" ca="1" si="156"/>
        <v>10130482.529999999</v>
      </c>
      <c r="C293" s="7">
        <f t="shared" si="157"/>
        <v>10000000</v>
      </c>
      <c r="D293" s="96">
        <f t="shared" si="174"/>
        <v>44938</v>
      </c>
      <c r="E293" s="94">
        <f ca="1">IF(D293&lt;$B$1,VLOOKUP(D293,[1]DI!$A$4:$B$15000,2,FALSE),0)</f>
        <v>0.13650000000000001</v>
      </c>
      <c r="F293" s="14">
        <f t="shared" ca="1" si="158"/>
        <v>1.00050788</v>
      </c>
      <c r="G293" s="14">
        <f ca="1">(TRUNC(PRODUCT($F$12:$F292),16))</f>
        <v>1.1368308992340901</v>
      </c>
      <c r="H293" s="14">
        <f t="shared" ca="1" si="159"/>
        <v>1.1264881471677599</v>
      </c>
      <c r="I293" s="14">
        <f t="shared" ca="1" si="160"/>
        <v>1.0091814100000001</v>
      </c>
      <c r="J293" s="13">
        <f t="shared" si="173"/>
        <v>5.5E-2</v>
      </c>
      <c r="K293" s="33">
        <f t="shared" si="161"/>
        <v>44915</v>
      </c>
      <c r="L293" s="2">
        <f t="shared" si="162"/>
        <v>18</v>
      </c>
      <c r="M293" s="17">
        <f t="shared" si="163"/>
        <v>18</v>
      </c>
      <c r="N293" s="12">
        <f t="shared" si="164"/>
        <v>1.0038316629999999</v>
      </c>
      <c r="O293" s="12">
        <f t="shared" ca="1" si="165"/>
        <v>1.013048253</v>
      </c>
      <c r="P293" s="17">
        <f t="shared" si="166"/>
        <v>0</v>
      </c>
      <c r="Q293" s="14">
        <f t="shared" ca="1" si="167"/>
        <v>130482.53</v>
      </c>
      <c r="R293" s="21">
        <f t="shared" si="171"/>
        <v>0</v>
      </c>
      <c r="S293" s="14">
        <f t="shared" si="168"/>
        <v>0</v>
      </c>
      <c r="T293" s="4" t="str">
        <f t="shared" si="169"/>
        <v>J=</v>
      </c>
      <c r="U293" s="33">
        <f t="shared" si="17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72"/>
        <v>44942</v>
      </c>
      <c r="B294" s="124">
        <f t="shared" ca="1" si="156"/>
        <v>10137781.34999999</v>
      </c>
      <c r="C294" s="7">
        <f t="shared" si="157"/>
        <v>10000000</v>
      </c>
      <c r="D294" s="96">
        <f t="shared" si="174"/>
        <v>44939</v>
      </c>
      <c r="E294" s="94">
        <f ca="1">IF(D294&lt;$B$1,VLOOKUP(D294,[1]DI!$A$4:$B$15000,2,FALSE),0)</f>
        <v>0.13650000000000001</v>
      </c>
      <c r="F294" s="14">
        <f t="shared" ca="1" si="158"/>
        <v>1.00050788</v>
      </c>
      <c r="G294" s="14">
        <f ca="1">(TRUNC(PRODUCT($F$12:$F293),16))</f>
        <v>1.1374082729111901</v>
      </c>
      <c r="H294" s="14">
        <f t="shared" ca="1" si="159"/>
        <v>1.1264881471677599</v>
      </c>
      <c r="I294" s="14">
        <f t="shared" ca="1" si="160"/>
        <v>1.0096939599999999</v>
      </c>
      <c r="J294" s="13">
        <f t="shared" si="173"/>
        <v>5.5E-2</v>
      </c>
      <c r="K294" s="33">
        <f t="shared" si="161"/>
        <v>44915</v>
      </c>
      <c r="L294" s="2">
        <f t="shared" si="162"/>
        <v>19</v>
      </c>
      <c r="M294" s="17">
        <f t="shared" si="163"/>
        <v>19</v>
      </c>
      <c r="N294" s="12">
        <f t="shared" si="164"/>
        <v>1.0040449629999999</v>
      </c>
      <c r="O294" s="12">
        <f t="shared" ca="1" si="165"/>
        <v>1.0137781349999999</v>
      </c>
      <c r="P294" s="17">
        <f t="shared" si="166"/>
        <v>0</v>
      </c>
      <c r="Q294" s="14">
        <f t="shared" ca="1" si="167"/>
        <v>137781.34999998999</v>
      </c>
      <c r="R294" s="21">
        <f t="shared" si="171"/>
        <v>0</v>
      </c>
      <c r="S294" s="14">
        <f t="shared" si="168"/>
        <v>0</v>
      </c>
      <c r="T294" s="4" t="str">
        <f t="shared" si="169"/>
        <v>J=</v>
      </c>
      <c r="U294" s="33">
        <f t="shared" si="17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72"/>
        <v>44943</v>
      </c>
      <c r="B295" s="124">
        <f t="shared" ca="1" si="156"/>
        <v>10145085.32</v>
      </c>
      <c r="C295" s="7">
        <f t="shared" si="157"/>
        <v>10000000</v>
      </c>
      <c r="D295" s="96">
        <f t="shared" si="174"/>
        <v>44942</v>
      </c>
      <c r="E295" s="94">
        <f ca="1">IF(D295&lt;$B$1,VLOOKUP(D295,[1]DI!$A$4:$B$15000,2,FALSE),0)</f>
        <v>0.13650000000000001</v>
      </c>
      <c r="F295" s="14">
        <f t="shared" ca="1" si="158"/>
        <v>1.00050788</v>
      </c>
      <c r="G295" s="14">
        <f ca="1">(TRUNC(PRODUCT($F$12:$F294),16))</f>
        <v>1.13798593982484</v>
      </c>
      <c r="H295" s="14">
        <f t="shared" ca="1" si="159"/>
        <v>1.1264881471677599</v>
      </c>
      <c r="I295" s="14">
        <f t="shared" ca="1" si="160"/>
        <v>1.01020676</v>
      </c>
      <c r="J295" s="13">
        <f t="shared" si="173"/>
        <v>5.5E-2</v>
      </c>
      <c r="K295" s="33">
        <f t="shared" si="161"/>
        <v>44915</v>
      </c>
      <c r="L295" s="2">
        <f t="shared" si="162"/>
        <v>20</v>
      </c>
      <c r="M295" s="17">
        <f t="shared" si="163"/>
        <v>20</v>
      </c>
      <c r="N295" s="12">
        <f t="shared" si="164"/>
        <v>1.004258308</v>
      </c>
      <c r="O295" s="12">
        <f t="shared" ca="1" si="165"/>
        <v>1.014508532</v>
      </c>
      <c r="P295" s="17">
        <f t="shared" si="166"/>
        <v>0</v>
      </c>
      <c r="Q295" s="14">
        <f t="shared" ca="1" si="167"/>
        <v>145085.32</v>
      </c>
      <c r="R295" s="21">
        <f t="shared" si="171"/>
        <v>0</v>
      </c>
      <c r="S295" s="14">
        <f t="shared" si="168"/>
        <v>0</v>
      </c>
      <c r="T295" s="4" t="str">
        <f t="shared" si="169"/>
        <v>J=</v>
      </c>
      <c r="U295" s="33">
        <f t="shared" si="17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72"/>
        <v>44944</v>
      </c>
      <c r="B296" s="124">
        <f t="shared" ca="1" si="156"/>
        <v>10152394.54999999</v>
      </c>
      <c r="C296" s="7">
        <f t="shared" si="157"/>
        <v>10000000</v>
      </c>
      <c r="D296" s="96">
        <f t="shared" si="174"/>
        <v>44943</v>
      </c>
      <c r="E296" s="94">
        <f ca="1">IF(D296&lt;$B$1,VLOOKUP(D296,[1]DI!$A$4:$B$15000,2,FALSE),0)</f>
        <v>0.13650000000000001</v>
      </c>
      <c r="F296" s="14">
        <f t="shared" ca="1" si="158"/>
        <v>1.00050788</v>
      </c>
      <c r="G296" s="14">
        <f ca="1">(TRUNC(PRODUCT($F$12:$F295),16))</f>
        <v>1.13856390012396</v>
      </c>
      <c r="H296" s="14">
        <f t="shared" ca="1" si="159"/>
        <v>1.1264881471677599</v>
      </c>
      <c r="I296" s="14">
        <f t="shared" ca="1" si="160"/>
        <v>1.01071982</v>
      </c>
      <c r="J296" s="13">
        <f t="shared" si="173"/>
        <v>5.5E-2</v>
      </c>
      <c r="K296" s="33">
        <f t="shared" si="161"/>
        <v>44915</v>
      </c>
      <c r="L296" s="2">
        <f t="shared" si="162"/>
        <v>21</v>
      </c>
      <c r="M296" s="17">
        <f t="shared" si="163"/>
        <v>21</v>
      </c>
      <c r="N296" s="12">
        <f t="shared" si="164"/>
        <v>1.004471699</v>
      </c>
      <c r="O296" s="12">
        <f t="shared" ca="1" si="165"/>
        <v>1.0152394549999999</v>
      </c>
      <c r="P296" s="17">
        <f t="shared" si="166"/>
        <v>0</v>
      </c>
      <c r="Q296" s="14">
        <f t="shared" ca="1" si="167"/>
        <v>152394.54999999001</v>
      </c>
      <c r="R296" s="21">
        <f t="shared" si="171"/>
        <v>0</v>
      </c>
      <c r="S296" s="14">
        <f t="shared" si="168"/>
        <v>0</v>
      </c>
      <c r="T296" s="4" t="str">
        <f t="shared" si="169"/>
        <v>J=</v>
      </c>
      <c r="U296" s="33">
        <f t="shared" si="17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72"/>
        <v>44945</v>
      </c>
      <c r="B297" s="124">
        <f t="shared" ca="1" si="156"/>
        <v>10159709.139999989</v>
      </c>
      <c r="C297" s="7">
        <f t="shared" si="157"/>
        <v>10000000</v>
      </c>
      <c r="D297" s="96">
        <f t="shared" si="174"/>
        <v>44944</v>
      </c>
      <c r="E297" s="94">
        <f ca="1">IF(D297&lt;$B$1,VLOOKUP(D297,[1]DI!$A$4:$B$15000,2,FALSE),0)</f>
        <v>0.13650000000000001</v>
      </c>
      <c r="F297" s="14">
        <f t="shared" ca="1" si="158"/>
        <v>1.00050788</v>
      </c>
      <c r="G297" s="14">
        <f ca="1">(TRUNC(PRODUCT($F$12:$F296),16))</f>
        <v>1.1391421539575499</v>
      </c>
      <c r="H297" s="14">
        <f t="shared" ca="1" si="159"/>
        <v>1.1264881471677599</v>
      </c>
      <c r="I297" s="14">
        <f t="shared" ca="1" si="160"/>
        <v>1.01123315</v>
      </c>
      <c r="J297" s="13">
        <f t="shared" si="173"/>
        <v>5.5E-2</v>
      </c>
      <c r="K297" s="33">
        <f t="shared" si="161"/>
        <v>44915</v>
      </c>
      <c r="L297" s="2">
        <f t="shared" si="162"/>
        <v>22</v>
      </c>
      <c r="M297" s="17">
        <f t="shared" si="163"/>
        <v>22</v>
      </c>
      <c r="N297" s="12">
        <f t="shared" si="164"/>
        <v>1.0046851349999999</v>
      </c>
      <c r="O297" s="12">
        <f t="shared" ca="1" si="165"/>
        <v>1.0159709139999999</v>
      </c>
      <c r="P297" s="17">
        <f t="shared" si="166"/>
        <v>0</v>
      </c>
      <c r="Q297" s="14">
        <f t="shared" ca="1" si="167"/>
        <v>159709.13999999</v>
      </c>
      <c r="R297" s="21">
        <f t="shared" si="171"/>
        <v>0</v>
      </c>
      <c r="S297" s="14">
        <f t="shared" si="168"/>
        <v>0</v>
      </c>
      <c r="T297" s="4" t="str">
        <f t="shared" si="169"/>
        <v>J=</v>
      </c>
      <c r="U297" s="33">
        <f t="shared" si="17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72"/>
        <v>44946</v>
      </c>
      <c r="B298" s="124">
        <f t="shared" ca="1" si="156"/>
        <v>10167028.890000001</v>
      </c>
      <c r="C298" s="7">
        <f t="shared" si="157"/>
        <v>10000000</v>
      </c>
      <c r="D298" s="96">
        <f t="shared" si="174"/>
        <v>44945</v>
      </c>
      <c r="E298" s="94">
        <f ca="1">IF(D298&lt;$B$1,VLOOKUP(D298,[1]DI!$A$4:$B$15000,2,FALSE),0)</f>
        <v>0.13650000000000001</v>
      </c>
      <c r="F298" s="14">
        <f t="shared" ca="1" si="158"/>
        <v>1.00050788</v>
      </c>
      <c r="G298" s="14">
        <f ca="1">(TRUNC(PRODUCT($F$12:$F297),16))</f>
        <v>1.1397207014746999</v>
      </c>
      <c r="H298" s="14">
        <f t="shared" ca="1" si="159"/>
        <v>1.1264881471677599</v>
      </c>
      <c r="I298" s="14">
        <f t="shared" ca="1" si="160"/>
        <v>1.01174673</v>
      </c>
      <c r="J298" s="13">
        <f t="shared" si="173"/>
        <v>5.5E-2</v>
      </c>
      <c r="K298" s="33">
        <f t="shared" si="161"/>
        <v>44915</v>
      </c>
      <c r="L298" s="2">
        <f t="shared" si="162"/>
        <v>23</v>
      </c>
      <c r="M298" s="17">
        <f t="shared" si="163"/>
        <v>23</v>
      </c>
      <c r="N298" s="12">
        <f t="shared" si="164"/>
        <v>1.004898616</v>
      </c>
      <c r="O298" s="12">
        <f t="shared" ca="1" si="165"/>
        <v>1.0167028890000001</v>
      </c>
      <c r="P298" s="17">
        <f t="shared" si="166"/>
        <v>14</v>
      </c>
      <c r="Q298" s="14">
        <f t="shared" ca="1" si="167"/>
        <v>167028.89000000001</v>
      </c>
      <c r="R298" s="21">
        <f t="shared" si="171"/>
        <v>0</v>
      </c>
      <c r="S298" s="14">
        <f t="shared" si="168"/>
        <v>0</v>
      </c>
      <c r="T298" s="4" t="str">
        <f t="shared" si="169"/>
        <v>J=</v>
      </c>
      <c r="U298" s="33">
        <f t="shared" si="17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72"/>
        <v>44949</v>
      </c>
      <c r="B299" s="124">
        <f t="shared" ca="1" si="156"/>
        <v>10007204.739999991</v>
      </c>
      <c r="C299" s="7">
        <f t="shared" si="157"/>
        <v>10000000</v>
      </c>
      <c r="D299" s="96">
        <f t="shared" si="174"/>
        <v>44946</v>
      </c>
      <c r="E299" s="94">
        <f ca="1">IF(D299&lt;$B$1,VLOOKUP(D299,[1]DI!$A$4:$B$15000,2,FALSE),0)</f>
        <v>0.13650000000000001</v>
      </c>
      <c r="F299" s="14">
        <f t="shared" ca="1" si="158"/>
        <v>1.00050788</v>
      </c>
      <c r="G299" s="14">
        <f ca="1">(TRUNC(PRODUCT($F$12:$F298),16))</f>
        <v>1.1402995428245699</v>
      </c>
      <c r="H299" s="14">
        <f t="shared" ca="1" si="159"/>
        <v>1.1397207014746999</v>
      </c>
      <c r="I299" s="14">
        <f t="shared" ca="1" si="160"/>
        <v>1.00050788</v>
      </c>
      <c r="J299" s="13">
        <f t="shared" si="173"/>
        <v>5.5E-2</v>
      </c>
      <c r="K299" s="33">
        <f t="shared" si="161"/>
        <v>44946</v>
      </c>
      <c r="L299" s="2">
        <f t="shared" si="162"/>
        <v>1</v>
      </c>
      <c r="M299" s="17">
        <f t="shared" si="163"/>
        <v>1</v>
      </c>
      <c r="N299" s="12">
        <f t="shared" si="164"/>
        <v>1.0002124859999999</v>
      </c>
      <c r="O299" s="12">
        <f t="shared" ca="1" si="165"/>
        <v>1.000720474</v>
      </c>
      <c r="P299" s="17">
        <f t="shared" si="166"/>
        <v>0</v>
      </c>
      <c r="Q299" s="14">
        <f t="shared" ca="1" si="167"/>
        <v>7204.7399999899999</v>
      </c>
      <c r="R299" s="21">
        <f t="shared" si="171"/>
        <v>0</v>
      </c>
      <c r="S299" s="14">
        <f t="shared" si="168"/>
        <v>0</v>
      </c>
      <c r="T299" s="4" t="str">
        <f t="shared" si="169"/>
        <v>J=</v>
      </c>
      <c r="U299" s="33">
        <f t="shared" si="17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72"/>
        <v>44950</v>
      </c>
      <c r="B300" s="124">
        <f t="shared" ca="1" si="156"/>
        <v>10014414.68999999</v>
      </c>
      <c r="C300" s="7">
        <f t="shared" si="157"/>
        <v>10000000</v>
      </c>
      <c r="D300" s="96">
        <f t="shared" si="174"/>
        <v>44949</v>
      </c>
      <c r="E300" s="94">
        <f ca="1">IF(D300&lt;$B$1,VLOOKUP(D300,[1]DI!$A$4:$B$15000,2,FALSE),0)</f>
        <v>0.13650000000000001</v>
      </c>
      <c r="F300" s="14">
        <f t="shared" ca="1" si="158"/>
        <v>1.00050788</v>
      </c>
      <c r="G300" s="14">
        <f ca="1">(TRUNC(PRODUCT($F$12:$F299),16))</f>
        <v>1.14087867815638</v>
      </c>
      <c r="H300" s="14">
        <f t="shared" ca="1" si="159"/>
        <v>1.1397207014746999</v>
      </c>
      <c r="I300" s="14">
        <f t="shared" ca="1" si="160"/>
        <v>1.00101602</v>
      </c>
      <c r="J300" s="13">
        <f t="shared" si="173"/>
        <v>5.5E-2</v>
      </c>
      <c r="K300" s="33">
        <f t="shared" si="161"/>
        <v>44946</v>
      </c>
      <c r="L300" s="2">
        <f t="shared" si="162"/>
        <v>2</v>
      </c>
      <c r="M300" s="17">
        <f t="shared" si="163"/>
        <v>2</v>
      </c>
      <c r="N300" s="12">
        <f t="shared" si="164"/>
        <v>1.000425017</v>
      </c>
      <c r="O300" s="12">
        <f t="shared" ca="1" si="165"/>
        <v>1.001441469</v>
      </c>
      <c r="P300" s="17">
        <f t="shared" si="166"/>
        <v>0</v>
      </c>
      <c r="Q300" s="14">
        <f t="shared" ca="1" si="167"/>
        <v>14414.68999999</v>
      </c>
      <c r="R300" s="21">
        <f t="shared" si="171"/>
        <v>0</v>
      </c>
      <c r="S300" s="14">
        <f t="shared" si="168"/>
        <v>0</v>
      </c>
      <c r="T300" s="4" t="str">
        <f t="shared" si="169"/>
        <v>J=</v>
      </c>
      <c r="U300" s="33">
        <f t="shared" si="17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72"/>
        <v>44951</v>
      </c>
      <c r="B301" s="124">
        <f t="shared" ca="1" si="156"/>
        <v>10021629.75</v>
      </c>
      <c r="C301" s="7">
        <f t="shared" si="157"/>
        <v>10000000</v>
      </c>
      <c r="D301" s="96">
        <f t="shared" si="174"/>
        <v>44950</v>
      </c>
      <c r="E301" s="94">
        <f ca="1">IF(D301&lt;$B$1,VLOOKUP(D301,[1]DI!$A$4:$B$15000,2,FALSE),0)</f>
        <v>0.13650000000000001</v>
      </c>
      <c r="F301" s="14">
        <f t="shared" ca="1" si="158"/>
        <v>1.00050788</v>
      </c>
      <c r="G301" s="14">
        <f ca="1">(TRUNC(PRODUCT($F$12:$F300),16))</f>
        <v>1.1414581076194401</v>
      </c>
      <c r="H301" s="14">
        <f t="shared" ca="1" si="159"/>
        <v>1.1397207014746999</v>
      </c>
      <c r="I301" s="14">
        <f t="shared" ca="1" si="160"/>
        <v>1.00152441</v>
      </c>
      <c r="J301" s="13">
        <f t="shared" si="173"/>
        <v>5.5E-2</v>
      </c>
      <c r="K301" s="33">
        <f t="shared" si="161"/>
        <v>44946</v>
      </c>
      <c r="L301" s="2">
        <f t="shared" si="162"/>
        <v>3</v>
      </c>
      <c r="M301" s="17">
        <f t="shared" si="163"/>
        <v>3</v>
      </c>
      <c r="N301" s="12">
        <f t="shared" si="164"/>
        <v>1.000637593</v>
      </c>
      <c r="O301" s="12">
        <f t="shared" ca="1" si="165"/>
        <v>1.0021629750000001</v>
      </c>
      <c r="P301" s="17">
        <f t="shared" si="166"/>
        <v>0</v>
      </c>
      <c r="Q301" s="14">
        <f t="shared" ca="1" si="167"/>
        <v>21629.75</v>
      </c>
      <c r="R301" s="21">
        <f t="shared" si="171"/>
        <v>0</v>
      </c>
      <c r="S301" s="14">
        <f t="shared" si="168"/>
        <v>0</v>
      </c>
      <c r="T301" s="4" t="str">
        <f t="shared" si="169"/>
        <v>J=</v>
      </c>
      <c r="U301" s="33">
        <f t="shared" si="17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72"/>
        <v>44952</v>
      </c>
      <c r="B302" s="124">
        <f t="shared" ca="1" si="156"/>
        <v>10028850.140000001</v>
      </c>
      <c r="C302" s="7">
        <f t="shared" si="157"/>
        <v>10000000</v>
      </c>
      <c r="D302" s="96">
        <f t="shared" si="174"/>
        <v>44951</v>
      </c>
      <c r="E302" s="94">
        <f ca="1">IF(D302&lt;$B$1,VLOOKUP(D302,[1]DI!$A$4:$B$15000,2,FALSE),0)</f>
        <v>0.13650000000000001</v>
      </c>
      <c r="F302" s="14">
        <f t="shared" ca="1" si="158"/>
        <v>1.00050788</v>
      </c>
      <c r="G302" s="14">
        <f ca="1">(TRUNC(PRODUCT($F$12:$F301),16))</f>
        <v>1.1420378313631401</v>
      </c>
      <c r="H302" s="14">
        <f t="shared" ca="1" si="159"/>
        <v>1.1397207014746999</v>
      </c>
      <c r="I302" s="14">
        <f t="shared" ca="1" si="160"/>
        <v>1.00203307</v>
      </c>
      <c r="J302" s="13">
        <f t="shared" si="173"/>
        <v>5.5E-2</v>
      </c>
      <c r="K302" s="33">
        <f t="shared" si="161"/>
        <v>44946</v>
      </c>
      <c r="L302" s="2">
        <f t="shared" si="162"/>
        <v>4</v>
      </c>
      <c r="M302" s="17">
        <f t="shared" si="163"/>
        <v>4</v>
      </c>
      <c r="N302" s="12">
        <f t="shared" si="164"/>
        <v>1.000850215</v>
      </c>
      <c r="O302" s="12">
        <f t="shared" ca="1" si="165"/>
        <v>1.0028850140000001</v>
      </c>
      <c r="P302" s="17">
        <f t="shared" si="166"/>
        <v>0</v>
      </c>
      <c r="Q302" s="14">
        <f t="shared" ca="1" si="167"/>
        <v>28850.14</v>
      </c>
      <c r="R302" s="21">
        <f t="shared" si="171"/>
        <v>0</v>
      </c>
      <c r="S302" s="14">
        <f t="shared" si="168"/>
        <v>0</v>
      </c>
      <c r="T302" s="4" t="str">
        <f t="shared" si="169"/>
        <v>J=</v>
      </c>
      <c r="U302" s="33">
        <f t="shared" si="17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72"/>
        <v>44953</v>
      </c>
      <c r="B303" s="124">
        <f t="shared" ca="1" si="156"/>
        <v>10036075.630000001</v>
      </c>
      <c r="C303" s="7">
        <f t="shared" si="157"/>
        <v>10000000</v>
      </c>
      <c r="D303" s="96">
        <f t="shared" si="174"/>
        <v>44952</v>
      </c>
      <c r="E303" s="94">
        <f ca="1">IF(D303&lt;$B$1,VLOOKUP(D303,[1]DI!$A$4:$B$15000,2,FALSE),0)</f>
        <v>0.13650000000000001</v>
      </c>
      <c r="F303" s="14">
        <f t="shared" ca="1" si="158"/>
        <v>1.00050788</v>
      </c>
      <c r="G303" s="14">
        <f ca="1">(TRUNC(PRODUCT($F$12:$F302),16))</f>
        <v>1.1426178495369299</v>
      </c>
      <c r="H303" s="14">
        <f t="shared" ca="1" si="159"/>
        <v>1.1397207014746999</v>
      </c>
      <c r="I303" s="14">
        <f t="shared" ca="1" si="160"/>
        <v>1.0025419799999999</v>
      </c>
      <c r="J303" s="13">
        <f t="shared" si="173"/>
        <v>5.5E-2</v>
      </c>
      <c r="K303" s="33">
        <f t="shared" si="161"/>
        <v>44946</v>
      </c>
      <c r="L303" s="2">
        <f t="shared" si="162"/>
        <v>5</v>
      </c>
      <c r="M303" s="17">
        <f t="shared" si="163"/>
        <v>5</v>
      </c>
      <c r="N303" s="12">
        <f t="shared" si="164"/>
        <v>1.001062881</v>
      </c>
      <c r="O303" s="12">
        <f t="shared" ca="1" si="165"/>
        <v>1.0036075630000001</v>
      </c>
      <c r="P303" s="17">
        <f t="shared" si="166"/>
        <v>0</v>
      </c>
      <c r="Q303" s="14">
        <f t="shared" ca="1" si="167"/>
        <v>36075.629999999997</v>
      </c>
      <c r="R303" s="21">
        <f t="shared" si="171"/>
        <v>0</v>
      </c>
      <c r="S303" s="14">
        <f t="shared" si="168"/>
        <v>0</v>
      </c>
      <c r="T303" s="4" t="str">
        <f t="shared" si="169"/>
        <v>J=</v>
      </c>
      <c r="U303" s="33">
        <f t="shared" si="17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72"/>
        <v>44956</v>
      </c>
      <c r="B304" s="124">
        <f t="shared" ca="1" si="156"/>
        <v>10043306.35</v>
      </c>
      <c r="C304" s="7">
        <f t="shared" si="157"/>
        <v>10000000</v>
      </c>
      <c r="D304" s="96">
        <f t="shared" si="174"/>
        <v>44953</v>
      </c>
      <c r="E304" s="94">
        <f ca="1">IF(D304&lt;$B$1,VLOOKUP(D304,[1]DI!$A$4:$B$15000,2,FALSE),0)</f>
        <v>0.13650000000000001</v>
      </c>
      <c r="F304" s="14">
        <f t="shared" ca="1" si="158"/>
        <v>1.00050788</v>
      </c>
      <c r="G304" s="14">
        <f ca="1">(TRUNC(PRODUCT($F$12:$F303),16))</f>
        <v>1.14319816229035</v>
      </c>
      <c r="H304" s="14">
        <f t="shared" ca="1" si="159"/>
        <v>1.1397207014746999</v>
      </c>
      <c r="I304" s="14">
        <f t="shared" ca="1" si="160"/>
        <v>1.0030511499999999</v>
      </c>
      <c r="J304" s="13">
        <f t="shared" si="173"/>
        <v>5.5E-2</v>
      </c>
      <c r="K304" s="33">
        <f t="shared" si="161"/>
        <v>44946</v>
      </c>
      <c r="L304" s="2">
        <f t="shared" si="162"/>
        <v>6</v>
      </c>
      <c r="M304" s="17">
        <f t="shared" si="163"/>
        <v>6</v>
      </c>
      <c r="N304" s="12">
        <f t="shared" si="164"/>
        <v>1.0012755929999999</v>
      </c>
      <c r="O304" s="12">
        <f t="shared" ca="1" si="165"/>
        <v>1.0043306350000001</v>
      </c>
      <c r="P304" s="17">
        <f t="shared" si="166"/>
        <v>0</v>
      </c>
      <c r="Q304" s="14">
        <f t="shared" ca="1" si="167"/>
        <v>43306.35</v>
      </c>
      <c r="R304" s="21">
        <f t="shared" si="171"/>
        <v>0</v>
      </c>
      <c r="S304" s="14">
        <f t="shared" si="168"/>
        <v>0</v>
      </c>
      <c r="T304" s="4" t="str">
        <f t="shared" si="169"/>
        <v>J=</v>
      </c>
      <c r="U304" s="33">
        <f t="shared" si="17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72"/>
        <v>44957</v>
      </c>
      <c r="B305" s="124">
        <f t="shared" ca="1" si="156"/>
        <v>10050542.28999999</v>
      </c>
      <c r="C305" s="7">
        <f t="shared" si="157"/>
        <v>10000000</v>
      </c>
      <c r="D305" s="96">
        <f t="shared" si="174"/>
        <v>44956</v>
      </c>
      <c r="E305" s="94">
        <f ca="1">IF(D305&lt;$B$1,VLOOKUP(D305,[1]DI!$A$4:$B$15000,2,FALSE),0)</f>
        <v>0.13650000000000001</v>
      </c>
      <c r="F305" s="14">
        <f t="shared" ca="1" si="158"/>
        <v>1.00050788</v>
      </c>
      <c r="G305" s="14">
        <f ca="1">(TRUNC(PRODUCT($F$12:$F304),16))</f>
        <v>1.14377876977302</v>
      </c>
      <c r="H305" s="14">
        <f t="shared" ca="1" si="159"/>
        <v>1.1397207014746999</v>
      </c>
      <c r="I305" s="14">
        <f t="shared" ca="1" si="160"/>
        <v>1.00356058</v>
      </c>
      <c r="J305" s="13">
        <f t="shared" si="173"/>
        <v>5.5E-2</v>
      </c>
      <c r="K305" s="33">
        <f t="shared" si="161"/>
        <v>44946</v>
      </c>
      <c r="L305" s="2">
        <f t="shared" si="162"/>
        <v>7</v>
      </c>
      <c r="M305" s="17">
        <f t="shared" si="163"/>
        <v>7</v>
      </c>
      <c r="N305" s="12">
        <f t="shared" si="164"/>
        <v>1.00148835</v>
      </c>
      <c r="O305" s="12">
        <f t="shared" ca="1" si="165"/>
        <v>1.005054229</v>
      </c>
      <c r="P305" s="17">
        <f t="shared" si="166"/>
        <v>0</v>
      </c>
      <c r="Q305" s="14">
        <f t="shared" ca="1" si="167"/>
        <v>50542.289999989996</v>
      </c>
      <c r="R305" s="21">
        <f t="shared" si="171"/>
        <v>0</v>
      </c>
      <c r="S305" s="14">
        <f t="shared" si="168"/>
        <v>0</v>
      </c>
      <c r="T305" s="4" t="str">
        <f t="shared" si="169"/>
        <v>J=</v>
      </c>
      <c r="U305" s="33">
        <f t="shared" si="17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72"/>
        <v>44958</v>
      </c>
      <c r="B306" s="124">
        <f t="shared" ca="1" si="156"/>
        <v>10057783.460000001</v>
      </c>
      <c r="C306" s="7">
        <f t="shared" si="157"/>
        <v>10000000</v>
      </c>
      <c r="D306" s="96">
        <f t="shared" si="174"/>
        <v>44957</v>
      </c>
      <c r="E306" s="94">
        <f ca="1">IF(D306&lt;$B$1,VLOOKUP(D306,[1]DI!$A$4:$B$15000,2,FALSE),0)</f>
        <v>0.13650000000000001</v>
      </c>
      <c r="F306" s="14">
        <f t="shared" ca="1" si="158"/>
        <v>1.00050788</v>
      </c>
      <c r="G306" s="14">
        <f ca="1">(TRUNC(PRODUCT($F$12:$F305),16))</f>
        <v>1.1443596721346101</v>
      </c>
      <c r="H306" s="14">
        <f t="shared" ca="1" si="159"/>
        <v>1.1397207014746999</v>
      </c>
      <c r="I306" s="14">
        <f t="shared" ca="1" si="160"/>
        <v>1.0040702699999999</v>
      </c>
      <c r="J306" s="13">
        <f t="shared" si="173"/>
        <v>5.5E-2</v>
      </c>
      <c r="K306" s="33">
        <f t="shared" si="161"/>
        <v>44946</v>
      </c>
      <c r="L306" s="2">
        <f t="shared" si="162"/>
        <v>8</v>
      </c>
      <c r="M306" s="17">
        <f t="shared" si="163"/>
        <v>8</v>
      </c>
      <c r="N306" s="12">
        <f t="shared" si="164"/>
        <v>1.0017011520000001</v>
      </c>
      <c r="O306" s="12">
        <f t="shared" ca="1" si="165"/>
        <v>1.005778346</v>
      </c>
      <c r="P306" s="17">
        <f t="shared" si="166"/>
        <v>0</v>
      </c>
      <c r="Q306" s="14">
        <f t="shared" ca="1" si="167"/>
        <v>57783.46</v>
      </c>
      <c r="R306" s="21">
        <f t="shared" si="171"/>
        <v>0</v>
      </c>
      <c r="S306" s="14">
        <f t="shared" si="168"/>
        <v>0</v>
      </c>
      <c r="T306" s="4" t="str">
        <f t="shared" si="169"/>
        <v>J=</v>
      </c>
      <c r="U306" s="33">
        <f t="shared" si="17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72"/>
        <v>44959</v>
      </c>
      <c r="B307" s="124">
        <f t="shared" ca="1" si="156"/>
        <v>10065029.86999999</v>
      </c>
      <c r="C307" s="7">
        <f t="shared" si="157"/>
        <v>10000000</v>
      </c>
      <c r="D307" s="96">
        <f t="shared" si="174"/>
        <v>44958</v>
      </c>
      <c r="E307" s="94">
        <f ca="1">IF(D307&lt;$B$1,VLOOKUP(D307,[1]DI!$A$4:$B$15000,2,FALSE),0)</f>
        <v>0.13650000000000001</v>
      </c>
      <c r="F307" s="14">
        <f t="shared" ca="1" si="158"/>
        <v>1.00050788</v>
      </c>
      <c r="G307" s="14">
        <f ca="1">(TRUNC(PRODUCT($F$12:$F306),16))</f>
        <v>1.1449408695248999</v>
      </c>
      <c r="H307" s="14">
        <f t="shared" ca="1" si="159"/>
        <v>1.1397207014746999</v>
      </c>
      <c r="I307" s="14">
        <f t="shared" ca="1" si="160"/>
        <v>1.00458022</v>
      </c>
      <c r="J307" s="13">
        <f t="shared" si="173"/>
        <v>5.5E-2</v>
      </c>
      <c r="K307" s="33">
        <f t="shared" si="161"/>
        <v>44946</v>
      </c>
      <c r="L307" s="2">
        <f t="shared" si="162"/>
        <v>9</v>
      </c>
      <c r="M307" s="17">
        <f t="shared" si="163"/>
        <v>9</v>
      </c>
      <c r="N307" s="12">
        <f t="shared" si="164"/>
        <v>1.001914</v>
      </c>
      <c r="O307" s="12">
        <f t="shared" ca="1" si="165"/>
        <v>1.006502987</v>
      </c>
      <c r="P307" s="17">
        <f t="shared" si="166"/>
        <v>0</v>
      </c>
      <c r="Q307" s="14">
        <f t="shared" ca="1" si="167"/>
        <v>65029.869999989998</v>
      </c>
      <c r="R307" s="21">
        <f t="shared" si="171"/>
        <v>0</v>
      </c>
      <c r="S307" s="14">
        <f t="shared" si="168"/>
        <v>0</v>
      </c>
      <c r="T307" s="4" t="str">
        <f t="shared" si="169"/>
        <v>J=</v>
      </c>
      <c r="U307" s="33">
        <f t="shared" si="17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72"/>
        <v>44960</v>
      </c>
      <c r="B308" s="124">
        <f t="shared" ca="1" si="156"/>
        <v>10072281.389999989</v>
      </c>
      <c r="C308" s="7">
        <f t="shared" si="157"/>
        <v>10000000</v>
      </c>
      <c r="D308" s="96">
        <f t="shared" si="174"/>
        <v>44959</v>
      </c>
      <c r="E308" s="94">
        <f ca="1">IF(D308&lt;$B$1,VLOOKUP(D308,[1]DI!$A$4:$B$15000,2,FALSE),0)</f>
        <v>0.13650000000000001</v>
      </c>
      <c r="F308" s="14">
        <f t="shared" ca="1" si="158"/>
        <v>1.00050788</v>
      </c>
      <c r="G308" s="14">
        <f ca="1">(TRUNC(PRODUCT($F$12:$F307),16))</f>
        <v>1.1455223620937101</v>
      </c>
      <c r="H308" s="14">
        <f t="shared" ca="1" si="159"/>
        <v>1.1397207014746999</v>
      </c>
      <c r="I308" s="14">
        <f t="shared" ca="1" si="160"/>
        <v>1.0050904199999999</v>
      </c>
      <c r="J308" s="13">
        <f t="shared" si="173"/>
        <v>5.5E-2</v>
      </c>
      <c r="K308" s="33">
        <f t="shared" si="161"/>
        <v>44946</v>
      </c>
      <c r="L308" s="2">
        <f t="shared" si="162"/>
        <v>10</v>
      </c>
      <c r="M308" s="17">
        <f t="shared" si="163"/>
        <v>10</v>
      </c>
      <c r="N308" s="12">
        <f t="shared" si="164"/>
        <v>1.0021268919999999</v>
      </c>
      <c r="O308" s="12">
        <f t="shared" ca="1" si="165"/>
        <v>1.007228139</v>
      </c>
      <c r="P308" s="17">
        <f t="shared" si="166"/>
        <v>0</v>
      </c>
      <c r="Q308" s="14">
        <f t="shared" ca="1" si="167"/>
        <v>72281.389999990002</v>
      </c>
      <c r="R308" s="21">
        <f t="shared" si="171"/>
        <v>0</v>
      </c>
      <c r="S308" s="14">
        <f t="shared" si="168"/>
        <v>0</v>
      </c>
      <c r="T308" s="4" t="str">
        <f t="shared" si="169"/>
        <v>J=</v>
      </c>
      <c r="U308" s="33">
        <f t="shared" si="17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72"/>
        <v>44963</v>
      </c>
      <c r="B309" s="124">
        <f t="shared" ca="1" si="156"/>
        <v>10079538.249999991</v>
      </c>
      <c r="C309" s="7">
        <f t="shared" si="157"/>
        <v>10000000</v>
      </c>
      <c r="D309" s="96">
        <f t="shared" si="174"/>
        <v>44960</v>
      </c>
      <c r="E309" s="94">
        <f ca="1">IF(D309&lt;$B$1,VLOOKUP(D309,[1]DI!$A$4:$B$15000,2,FALSE),0)</f>
        <v>0.13650000000000001</v>
      </c>
      <c r="F309" s="14">
        <f t="shared" ca="1" si="158"/>
        <v>1.00050788</v>
      </c>
      <c r="G309" s="14">
        <f ca="1">(TRUNC(PRODUCT($F$12:$F308),16))</f>
        <v>1.1461041499909701</v>
      </c>
      <c r="H309" s="14">
        <f t="shared" ca="1" si="159"/>
        <v>1.1397207014746999</v>
      </c>
      <c r="I309" s="14">
        <f t="shared" ca="1" si="160"/>
        <v>1.00560089</v>
      </c>
      <c r="J309" s="13">
        <f t="shared" si="173"/>
        <v>5.5E-2</v>
      </c>
      <c r="K309" s="33">
        <f t="shared" si="161"/>
        <v>44946</v>
      </c>
      <c r="L309" s="2">
        <f t="shared" si="162"/>
        <v>11</v>
      </c>
      <c r="M309" s="17">
        <f t="shared" si="163"/>
        <v>11</v>
      </c>
      <c r="N309" s="12">
        <f t="shared" si="164"/>
        <v>1.0023398299999999</v>
      </c>
      <c r="O309" s="12">
        <f t="shared" ca="1" si="165"/>
        <v>1.007953825</v>
      </c>
      <c r="P309" s="17">
        <f t="shared" si="166"/>
        <v>0</v>
      </c>
      <c r="Q309" s="14">
        <f t="shared" ca="1" si="167"/>
        <v>79538.249999990003</v>
      </c>
      <c r="R309" s="21">
        <f t="shared" si="171"/>
        <v>0</v>
      </c>
      <c r="S309" s="14">
        <f t="shared" si="168"/>
        <v>0</v>
      </c>
      <c r="T309" s="4" t="str">
        <f t="shared" si="169"/>
        <v>J=</v>
      </c>
      <c r="U309" s="33">
        <f t="shared" si="17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72"/>
        <v>44964</v>
      </c>
      <c r="B310" s="124">
        <f t="shared" ca="1" si="156"/>
        <v>10086800.25</v>
      </c>
      <c r="C310" s="7">
        <f t="shared" si="157"/>
        <v>10000000</v>
      </c>
      <c r="D310" s="96">
        <f t="shared" si="174"/>
        <v>44963</v>
      </c>
      <c r="E310" s="94">
        <f ca="1">IF(D310&lt;$B$1,VLOOKUP(D310,[1]DI!$A$4:$B$15000,2,FALSE),0)</f>
        <v>0.13650000000000001</v>
      </c>
      <c r="F310" s="14">
        <f t="shared" ca="1" si="158"/>
        <v>1.00050788</v>
      </c>
      <c r="G310" s="14">
        <f ca="1">(TRUNC(PRODUCT($F$12:$F309),16))</f>
        <v>1.1466862333666701</v>
      </c>
      <c r="H310" s="14">
        <f t="shared" ca="1" si="159"/>
        <v>1.1397207014746999</v>
      </c>
      <c r="I310" s="14">
        <f t="shared" ca="1" si="160"/>
        <v>1.00611161</v>
      </c>
      <c r="J310" s="13">
        <f t="shared" si="173"/>
        <v>5.5E-2</v>
      </c>
      <c r="K310" s="33">
        <f t="shared" si="161"/>
        <v>44946</v>
      </c>
      <c r="L310" s="2">
        <f t="shared" si="162"/>
        <v>12</v>
      </c>
      <c r="M310" s="17">
        <f t="shared" si="163"/>
        <v>12</v>
      </c>
      <c r="N310" s="12">
        <f t="shared" si="164"/>
        <v>1.0025528130000001</v>
      </c>
      <c r="O310" s="12">
        <f t="shared" ca="1" si="165"/>
        <v>1.0086800250000001</v>
      </c>
      <c r="P310" s="17">
        <f t="shared" si="166"/>
        <v>0</v>
      </c>
      <c r="Q310" s="14">
        <f t="shared" ca="1" si="167"/>
        <v>86800.25</v>
      </c>
      <c r="R310" s="21">
        <f t="shared" si="171"/>
        <v>0</v>
      </c>
      <c r="S310" s="14">
        <f t="shared" si="168"/>
        <v>0</v>
      </c>
      <c r="T310" s="4" t="str">
        <f t="shared" si="169"/>
        <v>J=</v>
      </c>
      <c r="U310" s="33">
        <f t="shared" si="17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72"/>
        <v>44965</v>
      </c>
      <c r="B311" s="124">
        <f t="shared" ca="1" si="156"/>
        <v>10094067.589999991</v>
      </c>
      <c r="C311" s="7">
        <f t="shared" si="157"/>
        <v>10000000</v>
      </c>
      <c r="D311" s="96">
        <f t="shared" si="174"/>
        <v>44964</v>
      </c>
      <c r="E311" s="94">
        <f ca="1">IF(D311&lt;$B$1,VLOOKUP(D311,[1]DI!$A$4:$B$15000,2,FALSE),0)</f>
        <v>0.13650000000000001</v>
      </c>
      <c r="F311" s="14">
        <f t="shared" ca="1" si="158"/>
        <v>1.00050788</v>
      </c>
      <c r="G311" s="14">
        <f ca="1">(TRUNC(PRODUCT($F$12:$F310),16))</f>
        <v>1.14726861237087</v>
      </c>
      <c r="H311" s="14">
        <f t="shared" ca="1" si="159"/>
        <v>1.1397207014746999</v>
      </c>
      <c r="I311" s="14">
        <f t="shared" ca="1" si="160"/>
        <v>1.0066226</v>
      </c>
      <c r="J311" s="13">
        <f t="shared" si="173"/>
        <v>5.5E-2</v>
      </c>
      <c r="K311" s="33">
        <f t="shared" si="161"/>
        <v>44946</v>
      </c>
      <c r="L311" s="2">
        <f t="shared" si="162"/>
        <v>13</v>
      </c>
      <c r="M311" s="17">
        <f t="shared" si="163"/>
        <v>13</v>
      </c>
      <c r="N311" s="12">
        <f t="shared" si="164"/>
        <v>1.0027658420000001</v>
      </c>
      <c r="O311" s="12">
        <f t="shared" ca="1" si="165"/>
        <v>1.009406759</v>
      </c>
      <c r="P311" s="17">
        <f t="shared" si="166"/>
        <v>0</v>
      </c>
      <c r="Q311" s="14">
        <f t="shared" ca="1" si="167"/>
        <v>94067.589999989999</v>
      </c>
      <c r="R311" s="21">
        <f t="shared" si="171"/>
        <v>0</v>
      </c>
      <c r="S311" s="14">
        <f t="shared" si="168"/>
        <v>0</v>
      </c>
      <c r="T311" s="4" t="str">
        <f t="shared" si="169"/>
        <v>J=</v>
      </c>
      <c r="U311" s="33">
        <f t="shared" si="17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72"/>
        <v>44966</v>
      </c>
      <c r="B312" s="124">
        <f t="shared" ca="1" si="156"/>
        <v>10101340.059999989</v>
      </c>
      <c r="C312" s="7">
        <f t="shared" si="157"/>
        <v>10000000</v>
      </c>
      <c r="D312" s="96">
        <f t="shared" si="174"/>
        <v>44965</v>
      </c>
      <c r="E312" s="94">
        <f ca="1">IF(D312&lt;$B$1,VLOOKUP(D312,[1]DI!$A$4:$B$15000,2,FALSE),0)</f>
        <v>0.13650000000000001</v>
      </c>
      <c r="F312" s="14">
        <f t="shared" ca="1" si="158"/>
        <v>1.00050788</v>
      </c>
      <c r="G312" s="14">
        <f ca="1">(TRUNC(PRODUCT($F$12:$F311),16))</f>
        <v>1.1478512871537201</v>
      </c>
      <c r="H312" s="14">
        <f t="shared" ca="1" si="159"/>
        <v>1.1397207014746999</v>
      </c>
      <c r="I312" s="14">
        <f t="shared" ca="1" si="160"/>
        <v>1.0071338400000001</v>
      </c>
      <c r="J312" s="13">
        <f t="shared" si="173"/>
        <v>5.5E-2</v>
      </c>
      <c r="K312" s="33">
        <f t="shared" si="161"/>
        <v>44946</v>
      </c>
      <c r="L312" s="2">
        <f t="shared" si="162"/>
        <v>14</v>
      </c>
      <c r="M312" s="17">
        <f t="shared" si="163"/>
        <v>14</v>
      </c>
      <c r="N312" s="12">
        <f t="shared" si="164"/>
        <v>1.0029789149999999</v>
      </c>
      <c r="O312" s="12">
        <f t="shared" ca="1" si="165"/>
        <v>1.0101340059999999</v>
      </c>
      <c r="P312" s="17">
        <f t="shared" si="166"/>
        <v>0</v>
      </c>
      <c r="Q312" s="14">
        <f t="shared" ca="1" si="167"/>
        <v>101340.05999999</v>
      </c>
      <c r="R312" s="21">
        <f t="shared" si="171"/>
        <v>0</v>
      </c>
      <c r="S312" s="14">
        <f t="shared" si="168"/>
        <v>0</v>
      </c>
      <c r="T312" s="4" t="str">
        <f t="shared" si="169"/>
        <v>J=</v>
      </c>
      <c r="U312" s="33">
        <f t="shared" si="17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72"/>
        <v>44967</v>
      </c>
      <c r="B313" s="124">
        <f t="shared" ca="1" si="156"/>
        <v>10108617.779999999</v>
      </c>
      <c r="C313" s="7">
        <f t="shared" si="157"/>
        <v>10000000</v>
      </c>
      <c r="D313" s="96">
        <f t="shared" si="174"/>
        <v>44966</v>
      </c>
      <c r="E313" s="94">
        <f ca="1">IF(D313&lt;$B$1,VLOOKUP(D313,[1]DI!$A$4:$B$15000,2,FALSE),0)</f>
        <v>0.13650000000000001</v>
      </c>
      <c r="F313" s="14">
        <f t="shared" ca="1" si="158"/>
        <v>1.00050788</v>
      </c>
      <c r="G313" s="14">
        <f ca="1">(TRUNC(PRODUCT($F$12:$F312),16))</f>
        <v>1.1484342578654401</v>
      </c>
      <c r="H313" s="14">
        <f t="shared" ca="1" si="159"/>
        <v>1.1397207014746999</v>
      </c>
      <c r="I313" s="14">
        <f t="shared" ca="1" si="160"/>
        <v>1.0076453400000001</v>
      </c>
      <c r="J313" s="13">
        <f t="shared" si="173"/>
        <v>5.5E-2</v>
      </c>
      <c r="K313" s="33">
        <f t="shared" si="161"/>
        <v>44946</v>
      </c>
      <c r="L313" s="2">
        <f t="shared" si="162"/>
        <v>15</v>
      </c>
      <c r="M313" s="17">
        <f t="shared" si="163"/>
        <v>15</v>
      </c>
      <c r="N313" s="12">
        <f t="shared" si="164"/>
        <v>1.003192034</v>
      </c>
      <c r="O313" s="12">
        <f t="shared" ca="1" si="165"/>
        <v>1.010861778</v>
      </c>
      <c r="P313" s="17">
        <f t="shared" si="166"/>
        <v>0</v>
      </c>
      <c r="Q313" s="14">
        <f t="shared" ca="1" si="167"/>
        <v>108617.78</v>
      </c>
      <c r="R313" s="21">
        <f t="shared" si="171"/>
        <v>0</v>
      </c>
      <c r="S313" s="14">
        <f t="shared" si="168"/>
        <v>0</v>
      </c>
      <c r="T313" s="4" t="str">
        <f t="shared" si="169"/>
        <v>J=</v>
      </c>
      <c r="U313" s="33">
        <f t="shared" si="17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72"/>
        <v>44970</v>
      </c>
      <c r="B314" s="124">
        <f t="shared" ca="1" si="156"/>
        <v>10115900.84999999</v>
      </c>
      <c r="C314" s="7">
        <f t="shared" si="157"/>
        <v>10000000</v>
      </c>
      <c r="D314" s="96">
        <f t="shared" si="174"/>
        <v>44967</v>
      </c>
      <c r="E314" s="94">
        <f ca="1">IF(D314&lt;$B$1,VLOOKUP(D314,[1]DI!$A$4:$B$15000,2,FALSE),0)</f>
        <v>0.13650000000000001</v>
      </c>
      <c r="F314" s="14">
        <f t="shared" ca="1" si="158"/>
        <v>1.00050788</v>
      </c>
      <c r="G314" s="14">
        <f ca="1">(TRUNC(PRODUCT($F$12:$F313),16))</f>
        <v>1.1490175246563299</v>
      </c>
      <c r="H314" s="14">
        <f t="shared" ca="1" si="159"/>
        <v>1.1397207014746999</v>
      </c>
      <c r="I314" s="14">
        <f t="shared" ca="1" si="160"/>
        <v>1.00815711</v>
      </c>
      <c r="J314" s="13">
        <f t="shared" si="173"/>
        <v>5.5E-2</v>
      </c>
      <c r="K314" s="33">
        <f t="shared" si="161"/>
        <v>44946</v>
      </c>
      <c r="L314" s="2">
        <f t="shared" si="162"/>
        <v>16</v>
      </c>
      <c r="M314" s="17">
        <f t="shared" si="163"/>
        <v>16</v>
      </c>
      <c r="N314" s="12">
        <f t="shared" si="164"/>
        <v>1.0034051980000001</v>
      </c>
      <c r="O314" s="12">
        <f t="shared" ca="1" si="165"/>
        <v>1.0115900849999999</v>
      </c>
      <c r="P314" s="17">
        <f t="shared" si="166"/>
        <v>0</v>
      </c>
      <c r="Q314" s="14">
        <f t="shared" ca="1" si="167"/>
        <v>115900.84999998999</v>
      </c>
      <c r="R314" s="21">
        <f t="shared" si="171"/>
        <v>0</v>
      </c>
      <c r="S314" s="14">
        <f t="shared" si="168"/>
        <v>0</v>
      </c>
      <c r="T314" s="4" t="str">
        <f t="shared" si="169"/>
        <v>J=</v>
      </c>
      <c r="U314" s="33">
        <f t="shared" si="17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72"/>
        <v>44971</v>
      </c>
      <c r="B315" s="124">
        <f t="shared" ca="1" si="156"/>
        <v>10123189.060000001</v>
      </c>
      <c r="C315" s="7">
        <f t="shared" si="157"/>
        <v>10000000</v>
      </c>
      <c r="D315" s="96">
        <f t="shared" si="174"/>
        <v>44970</v>
      </c>
      <c r="E315" s="94">
        <f ca="1">IF(D315&lt;$B$1,VLOOKUP(D315,[1]DI!$A$4:$B$15000,2,FALSE),0)</f>
        <v>0.13650000000000001</v>
      </c>
      <c r="F315" s="14">
        <f t="shared" ca="1" si="158"/>
        <v>1.00050788</v>
      </c>
      <c r="G315" s="14">
        <f ca="1">(TRUNC(PRODUCT($F$12:$F314),16))</f>
        <v>1.14960108767675</v>
      </c>
      <c r="H315" s="14">
        <f t="shared" ca="1" si="159"/>
        <v>1.1397207014746999</v>
      </c>
      <c r="I315" s="14">
        <f t="shared" ca="1" si="160"/>
        <v>1.0086691299999999</v>
      </c>
      <c r="J315" s="13">
        <f t="shared" si="173"/>
        <v>5.5E-2</v>
      </c>
      <c r="K315" s="33">
        <f t="shared" si="161"/>
        <v>44946</v>
      </c>
      <c r="L315" s="2">
        <f t="shared" si="162"/>
        <v>17</v>
      </c>
      <c r="M315" s="17">
        <f t="shared" si="163"/>
        <v>17</v>
      </c>
      <c r="N315" s="12">
        <f t="shared" si="164"/>
        <v>1.0036184079999999</v>
      </c>
      <c r="O315" s="12">
        <f t="shared" ca="1" si="165"/>
        <v>1.012318906</v>
      </c>
      <c r="P315" s="17">
        <f t="shared" si="166"/>
        <v>0</v>
      </c>
      <c r="Q315" s="14">
        <f t="shared" ca="1" si="167"/>
        <v>123189.06</v>
      </c>
      <c r="R315" s="21">
        <f t="shared" si="171"/>
        <v>0</v>
      </c>
      <c r="S315" s="14">
        <f t="shared" si="168"/>
        <v>0</v>
      </c>
      <c r="T315" s="4" t="str">
        <f t="shared" si="169"/>
        <v>J=</v>
      </c>
      <c r="U315" s="33">
        <f t="shared" si="17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72"/>
        <v>44972</v>
      </c>
      <c r="B316" s="124">
        <f t="shared" ca="1" si="156"/>
        <v>10130482.529999999</v>
      </c>
      <c r="C316" s="7">
        <f t="shared" si="157"/>
        <v>10000000</v>
      </c>
      <c r="D316" s="96">
        <f t="shared" si="174"/>
        <v>44971</v>
      </c>
      <c r="E316" s="94">
        <f ca="1">IF(D316&lt;$B$1,VLOOKUP(D316,[1]DI!$A$4:$B$15000,2,FALSE),0)</f>
        <v>0.13650000000000001</v>
      </c>
      <c r="F316" s="14">
        <f t="shared" ca="1" si="158"/>
        <v>1.00050788</v>
      </c>
      <c r="G316" s="14">
        <f ca="1">(TRUNC(PRODUCT($F$12:$F315),16))</f>
        <v>1.1501849470771599</v>
      </c>
      <c r="H316" s="14">
        <f t="shared" ca="1" si="159"/>
        <v>1.1397207014746999</v>
      </c>
      <c r="I316" s="14">
        <f t="shared" ca="1" si="160"/>
        <v>1.0091814100000001</v>
      </c>
      <c r="J316" s="13">
        <f t="shared" si="173"/>
        <v>5.5E-2</v>
      </c>
      <c r="K316" s="33">
        <f t="shared" si="161"/>
        <v>44946</v>
      </c>
      <c r="L316" s="2">
        <f t="shared" si="162"/>
        <v>18</v>
      </c>
      <c r="M316" s="17">
        <f t="shared" si="163"/>
        <v>18</v>
      </c>
      <c r="N316" s="12">
        <f t="shared" si="164"/>
        <v>1.0038316629999999</v>
      </c>
      <c r="O316" s="12">
        <f t="shared" ca="1" si="165"/>
        <v>1.013048253</v>
      </c>
      <c r="P316" s="17">
        <f t="shared" si="166"/>
        <v>0</v>
      </c>
      <c r="Q316" s="14">
        <f t="shared" ca="1" si="167"/>
        <v>130482.53</v>
      </c>
      <c r="R316" s="21">
        <f t="shared" si="171"/>
        <v>0</v>
      </c>
      <c r="S316" s="14">
        <f t="shared" si="168"/>
        <v>0</v>
      </c>
      <c r="T316" s="4" t="str">
        <f t="shared" si="169"/>
        <v>J=</v>
      </c>
      <c r="U316" s="33">
        <f t="shared" si="17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72"/>
        <v>44973</v>
      </c>
      <c r="B317" s="124">
        <f t="shared" ca="1" si="156"/>
        <v>10137781.34999999</v>
      </c>
      <c r="C317" s="7">
        <f t="shared" si="157"/>
        <v>10000000</v>
      </c>
      <c r="D317" s="96">
        <f t="shared" si="174"/>
        <v>44972</v>
      </c>
      <c r="E317" s="94">
        <f ca="1">IF(D317&lt;$B$1,VLOOKUP(D317,[1]DI!$A$4:$B$15000,2,FALSE),0)</f>
        <v>0.13650000000000001</v>
      </c>
      <c r="F317" s="14">
        <f t="shared" ca="1" si="158"/>
        <v>1.00050788</v>
      </c>
      <c r="G317" s="14">
        <f ca="1">(TRUNC(PRODUCT($F$12:$F316),16))</f>
        <v>1.15076910300808</v>
      </c>
      <c r="H317" s="14">
        <f t="shared" ca="1" si="159"/>
        <v>1.1397207014746999</v>
      </c>
      <c r="I317" s="14">
        <f t="shared" ca="1" si="160"/>
        <v>1.0096939599999999</v>
      </c>
      <c r="J317" s="13">
        <f t="shared" si="173"/>
        <v>5.5E-2</v>
      </c>
      <c r="K317" s="33">
        <f t="shared" si="161"/>
        <v>44946</v>
      </c>
      <c r="L317" s="2">
        <f t="shared" si="162"/>
        <v>19</v>
      </c>
      <c r="M317" s="17">
        <f t="shared" si="163"/>
        <v>19</v>
      </c>
      <c r="N317" s="12">
        <f t="shared" si="164"/>
        <v>1.0040449629999999</v>
      </c>
      <c r="O317" s="12">
        <f t="shared" ca="1" si="165"/>
        <v>1.0137781349999999</v>
      </c>
      <c r="P317" s="17">
        <f t="shared" si="166"/>
        <v>0</v>
      </c>
      <c r="Q317" s="14">
        <f t="shared" ca="1" si="167"/>
        <v>137781.34999998999</v>
      </c>
      <c r="R317" s="21">
        <f t="shared" si="171"/>
        <v>0</v>
      </c>
      <c r="S317" s="14">
        <f t="shared" si="168"/>
        <v>0</v>
      </c>
      <c r="T317" s="4" t="str">
        <f t="shared" si="169"/>
        <v>J=</v>
      </c>
      <c r="U317" s="33">
        <f t="shared" si="17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72"/>
        <v>44974</v>
      </c>
      <c r="B318" s="124">
        <f t="shared" ca="1" si="156"/>
        <v>10145085.32</v>
      </c>
      <c r="C318" s="7">
        <f t="shared" si="157"/>
        <v>10000000</v>
      </c>
      <c r="D318" s="96">
        <f t="shared" si="174"/>
        <v>44973</v>
      </c>
      <c r="E318" s="94">
        <f ca="1">IF(D318&lt;$B$1,VLOOKUP(D318,[1]DI!$A$4:$B$15000,2,FALSE),0)</f>
        <v>0.13650000000000001</v>
      </c>
      <c r="F318" s="14">
        <f t="shared" ca="1" si="158"/>
        <v>1.00050788</v>
      </c>
      <c r="G318" s="14">
        <f ca="1">(TRUNC(PRODUCT($F$12:$F317),16))</f>
        <v>1.15135355562011</v>
      </c>
      <c r="H318" s="14">
        <f t="shared" ca="1" si="159"/>
        <v>1.1397207014746999</v>
      </c>
      <c r="I318" s="14">
        <f t="shared" ca="1" si="160"/>
        <v>1.01020676</v>
      </c>
      <c r="J318" s="13">
        <f t="shared" si="173"/>
        <v>5.5E-2</v>
      </c>
      <c r="K318" s="33">
        <f t="shared" si="161"/>
        <v>44946</v>
      </c>
      <c r="L318" s="2">
        <f t="shared" si="162"/>
        <v>20</v>
      </c>
      <c r="M318" s="17">
        <f t="shared" si="163"/>
        <v>20</v>
      </c>
      <c r="N318" s="12">
        <f t="shared" si="164"/>
        <v>1.004258308</v>
      </c>
      <c r="O318" s="12">
        <f t="shared" ca="1" si="165"/>
        <v>1.014508532</v>
      </c>
      <c r="P318" s="17">
        <f t="shared" si="166"/>
        <v>0</v>
      </c>
      <c r="Q318" s="14">
        <f t="shared" ca="1" si="167"/>
        <v>145085.32</v>
      </c>
      <c r="R318" s="21">
        <f t="shared" si="171"/>
        <v>0</v>
      </c>
      <c r="S318" s="14">
        <f t="shared" si="168"/>
        <v>0</v>
      </c>
      <c r="T318" s="4" t="str">
        <f t="shared" si="169"/>
        <v>J=</v>
      </c>
      <c r="U318" s="33">
        <f t="shared" si="17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72"/>
        <v>44979</v>
      </c>
      <c r="B319" s="124">
        <f t="shared" ca="1" si="156"/>
        <v>10152394.54999999</v>
      </c>
      <c r="C319" s="7">
        <f t="shared" si="157"/>
        <v>10000000</v>
      </c>
      <c r="D319" s="96">
        <f t="shared" si="174"/>
        <v>44974</v>
      </c>
      <c r="E319" s="94">
        <f ca="1">IF(D319&lt;$B$1,VLOOKUP(D319,[1]DI!$A$4:$B$15000,2,FALSE),0)</f>
        <v>0.13650000000000001</v>
      </c>
      <c r="F319" s="14">
        <f t="shared" ca="1" si="158"/>
        <v>1.00050788</v>
      </c>
      <c r="G319" s="14">
        <f ca="1">(TRUNC(PRODUCT($F$12:$F318),16))</f>
        <v>1.15193830506394</v>
      </c>
      <c r="H319" s="14">
        <f t="shared" ca="1" si="159"/>
        <v>1.1397207014746999</v>
      </c>
      <c r="I319" s="14">
        <f t="shared" ca="1" si="160"/>
        <v>1.01071982</v>
      </c>
      <c r="J319" s="13">
        <f t="shared" si="173"/>
        <v>5.5E-2</v>
      </c>
      <c r="K319" s="33">
        <f t="shared" si="161"/>
        <v>44946</v>
      </c>
      <c r="L319" s="2">
        <f t="shared" si="162"/>
        <v>21</v>
      </c>
      <c r="M319" s="17">
        <f t="shared" si="163"/>
        <v>21</v>
      </c>
      <c r="N319" s="12">
        <f t="shared" si="164"/>
        <v>1.004471699</v>
      </c>
      <c r="O319" s="12">
        <f t="shared" ca="1" si="165"/>
        <v>1.0152394549999999</v>
      </c>
      <c r="P319" s="17">
        <f t="shared" si="166"/>
        <v>15</v>
      </c>
      <c r="Q319" s="14">
        <f t="shared" ca="1" si="167"/>
        <v>152394.54999999001</v>
      </c>
      <c r="R319" s="21">
        <f t="shared" si="171"/>
        <v>0</v>
      </c>
      <c r="S319" s="14">
        <f t="shared" si="168"/>
        <v>0</v>
      </c>
      <c r="T319" s="4" t="str">
        <f t="shared" si="169"/>
        <v>J=</v>
      </c>
      <c r="U319" s="33">
        <f t="shared" si="17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72"/>
        <v>44980</v>
      </c>
      <c r="B320" s="124">
        <f t="shared" ca="1" si="156"/>
        <v>10007204.739999991</v>
      </c>
      <c r="C320" s="7">
        <f t="shared" si="157"/>
        <v>10000000</v>
      </c>
      <c r="D320" s="96">
        <f t="shared" si="174"/>
        <v>44979</v>
      </c>
      <c r="E320" s="94">
        <f ca="1">IF(D320&lt;$B$1,VLOOKUP(D320,[1]DI!$A$4:$B$15000,2,FALSE),0)</f>
        <v>0.13650000000000001</v>
      </c>
      <c r="F320" s="14">
        <f t="shared" ca="1" si="158"/>
        <v>1.00050788</v>
      </c>
      <c r="G320" s="14">
        <f ca="1">(TRUNC(PRODUCT($F$12:$F319),16))</f>
        <v>1.1525233514903199</v>
      </c>
      <c r="H320" s="14">
        <f t="shared" ca="1" si="159"/>
        <v>1.15193830506394</v>
      </c>
      <c r="I320" s="14">
        <f t="shared" ca="1" si="160"/>
        <v>1.00050788</v>
      </c>
      <c r="J320" s="13">
        <f t="shared" si="173"/>
        <v>5.5E-2</v>
      </c>
      <c r="K320" s="33">
        <f t="shared" si="161"/>
        <v>44979</v>
      </c>
      <c r="L320" s="2">
        <f t="shared" si="162"/>
        <v>1</v>
      </c>
      <c r="M320" s="17">
        <f t="shared" si="163"/>
        <v>1</v>
      </c>
      <c r="N320" s="12">
        <f t="shared" si="164"/>
        <v>1.0002124859999999</v>
      </c>
      <c r="O320" s="12">
        <f t="shared" ca="1" si="165"/>
        <v>1.000720474</v>
      </c>
      <c r="P320" s="17">
        <f t="shared" si="166"/>
        <v>0</v>
      </c>
      <c r="Q320" s="14">
        <f t="shared" ca="1" si="167"/>
        <v>7204.7399999899999</v>
      </c>
      <c r="R320" s="21">
        <f t="shared" si="171"/>
        <v>0</v>
      </c>
      <c r="S320" s="14">
        <f t="shared" si="168"/>
        <v>0</v>
      </c>
      <c r="T320" s="4" t="str">
        <f t="shared" si="169"/>
        <v>J=</v>
      </c>
      <c r="U320" s="33">
        <f t="shared" si="17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72"/>
        <v>44981</v>
      </c>
      <c r="B321" s="124">
        <f t="shared" ca="1" si="156"/>
        <v>10014414.68999999</v>
      </c>
      <c r="C321" s="7">
        <f t="shared" si="157"/>
        <v>10000000</v>
      </c>
      <c r="D321" s="96">
        <f t="shared" si="174"/>
        <v>44980</v>
      </c>
      <c r="E321" s="94">
        <f ca="1">IF(D321&lt;$B$1,VLOOKUP(D321,[1]DI!$A$4:$B$15000,2,FALSE),0)</f>
        <v>0.13650000000000001</v>
      </c>
      <c r="F321" s="14">
        <f t="shared" ca="1" si="158"/>
        <v>1.00050788</v>
      </c>
      <c r="G321" s="14">
        <f ca="1">(TRUNC(PRODUCT($F$12:$F320),16))</f>
        <v>1.15310869505007</v>
      </c>
      <c r="H321" s="14">
        <f t="shared" ca="1" si="159"/>
        <v>1.15193830506394</v>
      </c>
      <c r="I321" s="14">
        <f t="shared" ca="1" si="160"/>
        <v>1.00101602</v>
      </c>
      <c r="J321" s="13">
        <f t="shared" si="173"/>
        <v>5.5E-2</v>
      </c>
      <c r="K321" s="33">
        <f t="shared" si="161"/>
        <v>44979</v>
      </c>
      <c r="L321" s="2">
        <f t="shared" si="162"/>
        <v>2</v>
      </c>
      <c r="M321" s="17">
        <f t="shared" si="163"/>
        <v>2</v>
      </c>
      <c r="N321" s="12">
        <f t="shared" si="164"/>
        <v>1.000425017</v>
      </c>
      <c r="O321" s="12">
        <f t="shared" ca="1" si="165"/>
        <v>1.001441469</v>
      </c>
      <c r="P321" s="17">
        <f t="shared" si="166"/>
        <v>0</v>
      </c>
      <c r="Q321" s="14">
        <f t="shared" ca="1" si="167"/>
        <v>14414.68999999</v>
      </c>
      <c r="R321" s="21">
        <f t="shared" si="171"/>
        <v>0</v>
      </c>
      <c r="S321" s="14">
        <f t="shared" si="168"/>
        <v>0</v>
      </c>
      <c r="T321" s="4" t="str">
        <f t="shared" si="169"/>
        <v>J=</v>
      </c>
      <c r="U321" s="33">
        <f t="shared" si="170"/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72"/>
        <v>44984</v>
      </c>
      <c r="B322" s="124">
        <f t="shared" ca="1" si="156"/>
        <v>10021629.75</v>
      </c>
      <c r="C322" s="7">
        <f t="shared" si="157"/>
        <v>10000000</v>
      </c>
      <c r="D322" s="96">
        <f t="shared" si="174"/>
        <v>44981</v>
      </c>
      <c r="E322" s="94">
        <f ca="1">IF(D322&lt;$B$1,VLOOKUP(D322,[1]DI!$A$4:$B$15000,2,FALSE),0)</f>
        <v>0.13650000000000001</v>
      </c>
      <c r="F322" s="14">
        <f t="shared" ca="1" si="158"/>
        <v>1.00050788</v>
      </c>
      <c r="G322" s="14">
        <f ca="1">(TRUNC(PRODUCT($F$12:$F321),16))</f>
        <v>1.1536943358941201</v>
      </c>
      <c r="H322" s="14">
        <f t="shared" ca="1" si="159"/>
        <v>1.15193830506394</v>
      </c>
      <c r="I322" s="14">
        <f t="shared" ca="1" si="160"/>
        <v>1.00152441</v>
      </c>
      <c r="J322" s="13">
        <f t="shared" si="173"/>
        <v>5.5E-2</v>
      </c>
      <c r="K322" s="33">
        <f t="shared" si="161"/>
        <v>44979</v>
      </c>
      <c r="L322" s="2">
        <f t="shared" si="162"/>
        <v>3</v>
      </c>
      <c r="M322" s="17">
        <f t="shared" si="163"/>
        <v>3</v>
      </c>
      <c r="N322" s="12">
        <f t="shared" si="164"/>
        <v>1.000637593</v>
      </c>
      <c r="O322" s="12">
        <f t="shared" ca="1" si="165"/>
        <v>1.0021629750000001</v>
      </c>
      <c r="P322" s="17">
        <f t="shared" si="166"/>
        <v>0</v>
      </c>
      <c r="Q322" s="14">
        <f t="shared" ca="1" si="167"/>
        <v>21629.75</v>
      </c>
      <c r="R322" s="21">
        <f t="shared" si="171"/>
        <v>0</v>
      </c>
      <c r="S322" s="14">
        <f t="shared" si="168"/>
        <v>0</v>
      </c>
      <c r="T322" s="4" t="str">
        <f t="shared" si="169"/>
        <v>J=</v>
      </c>
      <c r="U322" s="33">
        <f t="shared" si="170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72"/>
        <v>44985</v>
      </c>
      <c r="B323" s="124">
        <f t="shared" ca="1" si="156"/>
        <v>10028850.140000001</v>
      </c>
      <c r="C323" s="7">
        <f t="shared" si="157"/>
        <v>10000000</v>
      </c>
      <c r="D323" s="96">
        <f t="shared" si="174"/>
        <v>44984</v>
      </c>
      <c r="E323" s="94">
        <f ca="1">IF(D323&lt;$B$1,VLOOKUP(D323,[1]DI!$A$4:$B$15000,2,FALSE),0)</f>
        <v>0.13650000000000001</v>
      </c>
      <c r="F323" s="14">
        <f t="shared" ca="1" si="158"/>
        <v>1.00050788</v>
      </c>
      <c r="G323" s="14">
        <f ca="1">(TRUNC(PRODUCT($F$12:$F322),16))</f>
        <v>1.1542802741734299</v>
      </c>
      <c r="H323" s="14">
        <f t="shared" ca="1" si="159"/>
        <v>1.15193830506394</v>
      </c>
      <c r="I323" s="14">
        <f t="shared" ca="1" si="160"/>
        <v>1.00203307</v>
      </c>
      <c r="J323" s="13">
        <f t="shared" si="173"/>
        <v>5.5E-2</v>
      </c>
      <c r="K323" s="33">
        <f t="shared" si="161"/>
        <v>44979</v>
      </c>
      <c r="L323" s="2">
        <f t="shared" si="162"/>
        <v>4</v>
      </c>
      <c r="M323" s="17">
        <f t="shared" si="163"/>
        <v>4</v>
      </c>
      <c r="N323" s="12">
        <f t="shared" si="164"/>
        <v>1.000850215</v>
      </c>
      <c r="O323" s="12">
        <f t="shared" ca="1" si="165"/>
        <v>1.0028850140000001</v>
      </c>
      <c r="P323" s="17">
        <f t="shared" si="166"/>
        <v>0</v>
      </c>
      <c r="Q323" s="14">
        <f t="shared" ca="1" si="167"/>
        <v>28850.14</v>
      </c>
      <c r="R323" s="21">
        <f t="shared" si="171"/>
        <v>0</v>
      </c>
      <c r="S323" s="14">
        <f t="shared" si="168"/>
        <v>0</v>
      </c>
      <c r="T323" s="4" t="str">
        <f t="shared" si="169"/>
        <v>J=</v>
      </c>
      <c r="U323" s="33">
        <f t="shared" si="170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72"/>
        <v>44986</v>
      </c>
      <c r="B324" s="124">
        <f t="shared" ca="1" si="156"/>
        <v>10036075.630000001</v>
      </c>
      <c r="C324" s="7">
        <f t="shared" si="157"/>
        <v>10000000</v>
      </c>
      <c r="D324" s="96">
        <f t="shared" si="174"/>
        <v>44985</v>
      </c>
      <c r="E324" s="94">
        <f ca="1">IF(D324&lt;$B$1,VLOOKUP(D324,[1]DI!$A$4:$B$15000,2,FALSE),0)</f>
        <v>0.13650000000000001</v>
      </c>
      <c r="F324" s="14">
        <f t="shared" ca="1" si="158"/>
        <v>1.00050788</v>
      </c>
      <c r="G324" s="14">
        <f ca="1">(TRUNC(PRODUCT($F$12:$F323),16))</f>
        <v>1.15486651003908</v>
      </c>
      <c r="H324" s="14">
        <f t="shared" ca="1" si="159"/>
        <v>1.15193830506394</v>
      </c>
      <c r="I324" s="14">
        <f t="shared" ca="1" si="160"/>
        <v>1.0025419799999999</v>
      </c>
      <c r="J324" s="13">
        <f t="shared" si="173"/>
        <v>5.5E-2</v>
      </c>
      <c r="K324" s="33">
        <f t="shared" si="161"/>
        <v>44979</v>
      </c>
      <c r="L324" s="2">
        <f t="shared" si="162"/>
        <v>5</v>
      </c>
      <c r="M324" s="17">
        <f t="shared" si="163"/>
        <v>5</v>
      </c>
      <c r="N324" s="12">
        <f t="shared" si="164"/>
        <v>1.001062881</v>
      </c>
      <c r="O324" s="12">
        <f t="shared" ca="1" si="165"/>
        <v>1.0036075630000001</v>
      </c>
      <c r="P324" s="17">
        <f t="shared" si="166"/>
        <v>0</v>
      </c>
      <c r="Q324" s="14">
        <f t="shared" ca="1" si="167"/>
        <v>36075.629999999997</v>
      </c>
      <c r="R324" s="21">
        <f t="shared" si="171"/>
        <v>0</v>
      </c>
      <c r="S324" s="14">
        <f t="shared" si="168"/>
        <v>0</v>
      </c>
      <c r="T324" s="4" t="str">
        <f t="shared" si="169"/>
        <v>J=</v>
      </c>
      <c r="U324" s="33">
        <f t="shared" si="170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72"/>
        <v>44987</v>
      </c>
      <c r="B325" s="124">
        <f t="shared" ref="B325:B369" ca="1" si="175">IF(A325&lt;=TODAY(),C325+Q325,IF(AND(A325&gt;TODAY(),A325&lt;=$B$1),IF(VLOOKUP(TODAY(),$A$10:$E$5000,4,FALSE)=0,"n.d",C325+Q325),"n.d"))</f>
        <v>10043306.35</v>
      </c>
      <c r="C325" s="7">
        <f t="shared" ref="C325:C369" si="176">(C324-S324)</f>
        <v>10000000</v>
      </c>
      <c r="D325" s="96">
        <f t="shared" si="174"/>
        <v>44986</v>
      </c>
      <c r="E325" s="94">
        <f ca="1">IF(D325&lt;$B$1,VLOOKUP(D325,[1]DI!$A$4:$B$15000,2,FALSE),0)</f>
        <v>0.13650000000000001</v>
      </c>
      <c r="F325" s="14">
        <f t="shared" ref="F325:F369" ca="1" si="177">ROUND(((1+E325)^(1/252)),8)</f>
        <v>1.00050788</v>
      </c>
      <c r="G325" s="14">
        <f ca="1">(TRUNC(PRODUCT($F$12:$F324),16))</f>
        <v>1.1554530436421999</v>
      </c>
      <c r="H325" s="14">
        <f t="shared" ref="H325:H369" ca="1" si="178">IF(P324&gt;0,G324,H324)</f>
        <v>1.15193830506394</v>
      </c>
      <c r="I325" s="14">
        <f t="shared" ref="I325:I369" ca="1" si="179">ROUND(G325/H325,8)</f>
        <v>1.0030511499999999</v>
      </c>
      <c r="J325" s="13">
        <f t="shared" si="173"/>
        <v>5.5E-2</v>
      </c>
      <c r="K325" s="33">
        <f t="shared" ref="K325:K369" si="180">IF(P324&gt;0,VLOOKUP(P324,W$12:AG$150,2),K324)</f>
        <v>44979</v>
      </c>
      <c r="L325" s="2">
        <f t="shared" ref="L325:L369" si="181">IF(A325&gt;K325,IF(NETWORKDAYS(K325,A325,$W$160:$W$544)-1=0,1,NETWORKDAYS(K325,A325,$W$160:$W$544)-1),0)</f>
        <v>6</v>
      </c>
      <c r="M325" s="17">
        <f t="shared" ref="M325:M369" si="182">IF(AND(L325=1,L324=1),1,IF(L325&gt;0,IF(L325=L324,L325+1,L325),0))</f>
        <v>6</v>
      </c>
      <c r="N325" s="12">
        <f t="shared" ref="N325:N369" si="183">ROUND((J325+1)^(M325/252),9)</f>
        <v>1.0012755929999999</v>
      </c>
      <c r="O325" s="12">
        <f t="shared" ref="O325:O369" ca="1" si="184">ROUND(I325*N325,9)</f>
        <v>1.0043306350000001</v>
      </c>
      <c r="P325" s="17">
        <f t="shared" ref="P325:P369" si="185">IF(VLOOKUP(A325,X$12:AE$150,8)=VLOOKUP(A324,X$12:AE$150,8),0,VLOOKUP(A325,X$12:AE$150,8))</f>
        <v>0</v>
      </c>
      <c r="Q325" s="14">
        <f t="shared" ref="Q325:Q369" ca="1" si="186">TRUNC(((O325-1)*C325),8)</f>
        <v>43306.35</v>
      </c>
      <c r="R325" s="21">
        <f t="shared" si="171"/>
        <v>0</v>
      </c>
      <c r="S325" s="14">
        <f t="shared" ref="S325:S369" si="187">IF(R325&gt;0,TRUNC(R325*C325,8),0)</f>
        <v>0</v>
      </c>
      <c r="T325" s="4" t="str">
        <f t="shared" ref="T325:T369" si="188">IF(P324&gt;0,VLOOKUP(P324,W$12:AG$150,10),T324)</f>
        <v>J=</v>
      </c>
      <c r="U325" s="33">
        <f t="shared" ref="U325:U369" si="189">IF(P324&gt;0,VLOOKUP(P324,W$12:AG$150,11),U324)</f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72"/>
        <v>44988</v>
      </c>
      <c r="B326" s="124">
        <f t="shared" ca="1" si="175"/>
        <v>10050542.28999999</v>
      </c>
      <c r="C326" s="7">
        <f t="shared" si="176"/>
        <v>10000000</v>
      </c>
      <c r="D326" s="96">
        <f t="shared" si="174"/>
        <v>44987</v>
      </c>
      <c r="E326" s="94">
        <f ca="1">IF(D326&lt;$B$1,VLOOKUP(D326,[1]DI!$A$4:$B$15000,2,FALSE),0)</f>
        <v>0.13650000000000001</v>
      </c>
      <c r="F326" s="14">
        <f t="shared" ca="1" si="177"/>
        <v>1.00050788</v>
      </c>
      <c r="G326" s="14">
        <f ca="1">(TRUNC(PRODUCT($F$12:$F325),16))</f>
        <v>1.156039875134</v>
      </c>
      <c r="H326" s="14">
        <f t="shared" ca="1" si="178"/>
        <v>1.15193830506394</v>
      </c>
      <c r="I326" s="14">
        <f t="shared" ca="1" si="179"/>
        <v>1.00356058</v>
      </c>
      <c r="J326" s="13">
        <f t="shared" si="173"/>
        <v>5.5E-2</v>
      </c>
      <c r="K326" s="33">
        <f t="shared" si="180"/>
        <v>44979</v>
      </c>
      <c r="L326" s="2">
        <f t="shared" si="181"/>
        <v>7</v>
      </c>
      <c r="M326" s="17">
        <f t="shared" si="182"/>
        <v>7</v>
      </c>
      <c r="N326" s="12">
        <f t="shared" si="183"/>
        <v>1.00148835</v>
      </c>
      <c r="O326" s="12">
        <f t="shared" ca="1" si="184"/>
        <v>1.005054229</v>
      </c>
      <c r="P326" s="17">
        <f t="shared" si="185"/>
        <v>0</v>
      </c>
      <c r="Q326" s="14">
        <f t="shared" ca="1" si="186"/>
        <v>50542.289999989996</v>
      </c>
      <c r="R326" s="21">
        <f t="shared" si="171"/>
        <v>0</v>
      </c>
      <c r="S326" s="14">
        <f t="shared" si="187"/>
        <v>0</v>
      </c>
      <c r="T326" s="4" t="str">
        <f t="shared" si="188"/>
        <v>J=</v>
      </c>
      <c r="U326" s="33">
        <f t="shared" si="189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72"/>
        <v>44991</v>
      </c>
      <c r="B327" s="124">
        <f t="shared" ca="1" si="175"/>
        <v>10057783.460000001</v>
      </c>
      <c r="C327" s="7">
        <f t="shared" si="176"/>
        <v>10000000</v>
      </c>
      <c r="D327" s="96">
        <f t="shared" si="174"/>
        <v>44988</v>
      </c>
      <c r="E327" s="94">
        <f ca="1">IF(D327&lt;$B$1,VLOOKUP(D327,[1]DI!$A$4:$B$15000,2,FALSE),0)</f>
        <v>0.13650000000000001</v>
      </c>
      <c r="F327" s="14">
        <f t="shared" ca="1" si="177"/>
        <v>1.00050788</v>
      </c>
      <c r="G327" s="14">
        <f ca="1">(TRUNC(PRODUCT($F$12:$F326),16))</f>
        <v>1.1566270046657801</v>
      </c>
      <c r="H327" s="14">
        <f t="shared" ca="1" si="178"/>
        <v>1.15193830506394</v>
      </c>
      <c r="I327" s="14">
        <f t="shared" ca="1" si="179"/>
        <v>1.0040702699999999</v>
      </c>
      <c r="J327" s="13">
        <f t="shared" si="173"/>
        <v>5.5E-2</v>
      </c>
      <c r="K327" s="33">
        <f t="shared" si="180"/>
        <v>44979</v>
      </c>
      <c r="L327" s="2">
        <f t="shared" si="181"/>
        <v>8</v>
      </c>
      <c r="M327" s="17">
        <f t="shared" si="182"/>
        <v>8</v>
      </c>
      <c r="N327" s="12">
        <f t="shared" si="183"/>
        <v>1.0017011520000001</v>
      </c>
      <c r="O327" s="12">
        <f t="shared" ca="1" si="184"/>
        <v>1.005778346</v>
      </c>
      <c r="P327" s="17">
        <f t="shared" si="185"/>
        <v>0</v>
      </c>
      <c r="Q327" s="14">
        <f t="shared" ca="1" si="186"/>
        <v>57783.46</v>
      </c>
      <c r="R327" s="21">
        <f t="shared" si="171"/>
        <v>0</v>
      </c>
      <c r="S327" s="14">
        <f t="shared" si="187"/>
        <v>0</v>
      </c>
      <c r="T327" s="4" t="str">
        <f t="shared" si="188"/>
        <v>J=</v>
      </c>
      <c r="U327" s="33">
        <f t="shared" si="189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72"/>
        <v>44992</v>
      </c>
      <c r="B328" s="124">
        <f t="shared" ca="1" si="175"/>
        <v>10065029.86999999</v>
      </c>
      <c r="C328" s="7">
        <f t="shared" si="176"/>
        <v>10000000</v>
      </c>
      <c r="D328" s="96">
        <f t="shared" si="174"/>
        <v>44991</v>
      </c>
      <c r="E328" s="94">
        <f ca="1">IF(D328&lt;$B$1,VLOOKUP(D328,[1]DI!$A$4:$B$15000,2,FALSE),0)</f>
        <v>0.13650000000000001</v>
      </c>
      <c r="F328" s="14">
        <f t="shared" ca="1" si="177"/>
        <v>1.00050788</v>
      </c>
      <c r="G328" s="14">
        <f ca="1">(TRUNC(PRODUCT($F$12:$F327),16))</f>
        <v>1.15721443238891</v>
      </c>
      <c r="H328" s="14">
        <f t="shared" ca="1" si="178"/>
        <v>1.15193830506394</v>
      </c>
      <c r="I328" s="14">
        <f t="shared" ca="1" si="179"/>
        <v>1.00458022</v>
      </c>
      <c r="J328" s="13">
        <f t="shared" si="173"/>
        <v>5.5E-2</v>
      </c>
      <c r="K328" s="33">
        <f t="shared" si="180"/>
        <v>44979</v>
      </c>
      <c r="L328" s="2">
        <f t="shared" si="181"/>
        <v>9</v>
      </c>
      <c r="M328" s="17">
        <f t="shared" si="182"/>
        <v>9</v>
      </c>
      <c r="N328" s="12">
        <f t="shared" si="183"/>
        <v>1.001914</v>
      </c>
      <c r="O328" s="12">
        <f t="shared" ca="1" si="184"/>
        <v>1.006502987</v>
      </c>
      <c r="P328" s="17">
        <f t="shared" si="185"/>
        <v>0</v>
      </c>
      <c r="Q328" s="14">
        <f t="shared" ca="1" si="186"/>
        <v>65029.869999989998</v>
      </c>
      <c r="R328" s="21">
        <f t="shared" si="171"/>
        <v>0</v>
      </c>
      <c r="S328" s="14">
        <f t="shared" si="187"/>
        <v>0</v>
      </c>
      <c r="T328" s="4" t="str">
        <f t="shared" si="188"/>
        <v>J=</v>
      </c>
      <c r="U328" s="33">
        <f t="shared" si="189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72"/>
        <v>44993</v>
      </c>
      <c r="B329" s="124">
        <f t="shared" ca="1" si="175"/>
        <v>10072281.389999989</v>
      </c>
      <c r="C329" s="7">
        <f t="shared" si="176"/>
        <v>10000000</v>
      </c>
      <c r="D329" s="96">
        <f t="shared" si="174"/>
        <v>44992</v>
      </c>
      <c r="E329" s="94">
        <f ca="1">IF(D329&lt;$B$1,VLOOKUP(D329,[1]DI!$A$4:$B$15000,2,FALSE),0)</f>
        <v>0.13650000000000001</v>
      </c>
      <c r="F329" s="14">
        <f t="shared" ca="1" si="177"/>
        <v>1.00050788</v>
      </c>
      <c r="G329" s="14">
        <f ca="1">(TRUNC(PRODUCT($F$12:$F328),16))</f>
        <v>1.1578021584548299</v>
      </c>
      <c r="H329" s="14">
        <f t="shared" ca="1" si="178"/>
        <v>1.15193830506394</v>
      </c>
      <c r="I329" s="14">
        <f t="shared" ca="1" si="179"/>
        <v>1.0050904199999999</v>
      </c>
      <c r="J329" s="13">
        <f t="shared" si="173"/>
        <v>5.5E-2</v>
      </c>
      <c r="K329" s="33">
        <f t="shared" si="180"/>
        <v>44979</v>
      </c>
      <c r="L329" s="2">
        <f t="shared" si="181"/>
        <v>10</v>
      </c>
      <c r="M329" s="17">
        <f t="shared" si="182"/>
        <v>10</v>
      </c>
      <c r="N329" s="12">
        <f t="shared" si="183"/>
        <v>1.0021268919999999</v>
      </c>
      <c r="O329" s="12">
        <f t="shared" ca="1" si="184"/>
        <v>1.007228139</v>
      </c>
      <c r="P329" s="17">
        <f t="shared" si="185"/>
        <v>0</v>
      </c>
      <c r="Q329" s="14">
        <f t="shared" ca="1" si="186"/>
        <v>72281.389999990002</v>
      </c>
      <c r="R329" s="21">
        <f t="shared" si="171"/>
        <v>0</v>
      </c>
      <c r="S329" s="14">
        <f t="shared" si="187"/>
        <v>0</v>
      </c>
      <c r="T329" s="4" t="str">
        <f t="shared" si="188"/>
        <v>J=</v>
      </c>
      <c r="U329" s="33">
        <f t="shared" si="189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72"/>
        <v>44994</v>
      </c>
      <c r="B330" s="124">
        <f t="shared" ca="1" si="175"/>
        <v>10079538.249999991</v>
      </c>
      <c r="C330" s="7">
        <f t="shared" si="176"/>
        <v>10000000</v>
      </c>
      <c r="D330" s="96">
        <f t="shared" si="174"/>
        <v>44993</v>
      </c>
      <c r="E330" s="94">
        <f ca="1">IF(D330&lt;$B$1,VLOOKUP(D330,[1]DI!$A$4:$B$15000,2,FALSE),0)</f>
        <v>0.13650000000000001</v>
      </c>
      <c r="F330" s="14">
        <f t="shared" ca="1" si="177"/>
        <v>1.00050788</v>
      </c>
      <c r="G330" s="14">
        <f ca="1">(TRUNC(PRODUCT($F$12:$F329),16))</f>
        <v>1.15839018301507</v>
      </c>
      <c r="H330" s="14">
        <f t="shared" ca="1" si="178"/>
        <v>1.15193830506394</v>
      </c>
      <c r="I330" s="14">
        <f t="shared" ca="1" si="179"/>
        <v>1.00560089</v>
      </c>
      <c r="J330" s="13">
        <f t="shared" si="173"/>
        <v>5.5E-2</v>
      </c>
      <c r="K330" s="33">
        <f t="shared" si="180"/>
        <v>44979</v>
      </c>
      <c r="L330" s="2">
        <f t="shared" si="181"/>
        <v>11</v>
      </c>
      <c r="M330" s="17">
        <f t="shared" si="182"/>
        <v>11</v>
      </c>
      <c r="N330" s="12">
        <f t="shared" si="183"/>
        <v>1.0023398299999999</v>
      </c>
      <c r="O330" s="12">
        <f t="shared" ca="1" si="184"/>
        <v>1.007953825</v>
      </c>
      <c r="P330" s="17">
        <f t="shared" si="185"/>
        <v>0</v>
      </c>
      <c r="Q330" s="14">
        <f t="shared" ca="1" si="186"/>
        <v>79538.249999990003</v>
      </c>
      <c r="R330" s="21">
        <f t="shared" si="171"/>
        <v>0</v>
      </c>
      <c r="S330" s="14">
        <f t="shared" si="187"/>
        <v>0</v>
      </c>
      <c r="T330" s="4" t="str">
        <f t="shared" si="188"/>
        <v>J=</v>
      </c>
      <c r="U330" s="33">
        <f t="shared" si="189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72"/>
        <v>44995</v>
      </c>
      <c r="B331" s="124">
        <f t="shared" ca="1" si="175"/>
        <v>10086800.25</v>
      </c>
      <c r="C331" s="7">
        <f t="shared" si="176"/>
        <v>10000000</v>
      </c>
      <c r="D331" s="96">
        <f t="shared" si="174"/>
        <v>44994</v>
      </c>
      <c r="E331" s="94">
        <f ca="1">IF(D331&lt;$B$1,VLOOKUP(D331,[1]DI!$A$4:$B$15000,2,FALSE),0)</f>
        <v>0.13650000000000001</v>
      </c>
      <c r="F331" s="14">
        <f t="shared" ca="1" si="177"/>
        <v>1.00050788</v>
      </c>
      <c r="G331" s="14">
        <f ca="1">(TRUNC(PRODUCT($F$12:$F330),16))</f>
        <v>1.1589785062212199</v>
      </c>
      <c r="H331" s="14">
        <f t="shared" ca="1" si="178"/>
        <v>1.15193830506394</v>
      </c>
      <c r="I331" s="14">
        <f t="shared" ca="1" si="179"/>
        <v>1.00611161</v>
      </c>
      <c r="J331" s="13">
        <f t="shared" si="173"/>
        <v>5.5E-2</v>
      </c>
      <c r="K331" s="33">
        <f t="shared" si="180"/>
        <v>44979</v>
      </c>
      <c r="L331" s="2">
        <f t="shared" si="181"/>
        <v>12</v>
      </c>
      <c r="M331" s="17">
        <f t="shared" si="182"/>
        <v>12</v>
      </c>
      <c r="N331" s="12">
        <f t="shared" si="183"/>
        <v>1.0025528130000001</v>
      </c>
      <c r="O331" s="12">
        <f t="shared" ca="1" si="184"/>
        <v>1.0086800250000001</v>
      </c>
      <c r="P331" s="17">
        <f t="shared" si="185"/>
        <v>0</v>
      </c>
      <c r="Q331" s="14">
        <f t="shared" ca="1" si="186"/>
        <v>86800.25</v>
      </c>
      <c r="R331" s="21">
        <f t="shared" si="171"/>
        <v>0</v>
      </c>
      <c r="S331" s="14">
        <f t="shared" si="187"/>
        <v>0</v>
      </c>
      <c r="T331" s="4" t="str">
        <f t="shared" si="188"/>
        <v>J=</v>
      </c>
      <c r="U331" s="33">
        <f t="shared" si="189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72"/>
        <v>44998</v>
      </c>
      <c r="B332" s="124">
        <f t="shared" ca="1" si="175"/>
        <v>10094067.589999991</v>
      </c>
      <c r="C332" s="7">
        <f t="shared" si="176"/>
        <v>10000000</v>
      </c>
      <c r="D332" s="96">
        <f t="shared" si="174"/>
        <v>44995</v>
      </c>
      <c r="E332" s="94">
        <f ca="1">IF(D332&lt;$B$1,VLOOKUP(D332,[1]DI!$A$4:$B$15000,2,FALSE),0)</f>
        <v>0.13650000000000001</v>
      </c>
      <c r="F332" s="14">
        <f t="shared" ca="1" si="177"/>
        <v>1.00050788</v>
      </c>
      <c r="G332" s="14">
        <f ca="1">(TRUNC(PRODUCT($F$12:$F331),16))</f>
        <v>1.15956712822496</v>
      </c>
      <c r="H332" s="14">
        <f t="shared" ca="1" si="178"/>
        <v>1.15193830506394</v>
      </c>
      <c r="I332" s="14">
        <f t="shared" ca="1" si="179"/>
        <v>1.0066226</v>
      </c>
      <c r="J332" s="13">
        <f t="shared" si="173"/>
        <v>5.5E-2</v>
      </c>
      <c r="K332" s="33">
        <f t="shared" si="180"/>
        <v>44979</v>
      </c>
      <c r="L332" s="2">
        <f t="shared" si="181"/>
        <v>13</v>
      </c>
      <c r="M332" s="17">
        <f t="shared" si="182"/>
        <v>13</v>
      </c>
      <c r="N332" s="12">
        <f t="shared" si="183"/>
        <v>1.0027658420000001</v>
      </c>
      <c r="O332" s="12">
        <f t="shared" ca="1" si="184"/>
        <v>1.009406759</v>
      </c>
      <c r="P332" s="17">
        <f t="shared" si="185"/>
        <v>0</v>
      </c>
      <c r="Q332" s="14">
        <f t="shared" ca="1" si="186"/>
        <v>94067.589999989999</v>
      </c>
      <c r="R332" s="21">
        <f t="shared" ref="R332:R395" si="190">IF($P332&gt;0,VLOOKUP($P332,$W$12:$AC$150,7),0)</f>
        <v>0</v>
      </c>
      <c r="S332" s="14">
        <f t="shared" si="187"/>
        <v>0</v>
      </c>
      <c r="T332" s="4" t="str">
        <f t="shared" si="188"/>
        <v>J=</v>
      </c>
      <c r="U332" s="33">
        <f t="shared" si="189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91">WORKDAY($A332,1,$W$166:$W$544)</f>
        <v>44999</v>
      </c>
      <c r="B333" s="124">
        <f t="shared" ca="1" si="175"/>
        <v>10101340.059999989</v>
      </c>
      <c r="C333" s="7">
        <f t="shared" si="176"/>
        <v>10000000</v>
      </c>
      <c r="D333" s="96">
        <f t="shared" si="174"/>
        <v>44998</v>
      </c>
      <c r="E333" s="94">
        <f ca="1">IF(D333&lt;$B$1,VLOOKUP(D333,[1]DI!$A$4:$B$15000,2,FALSE),0)</f>
        <v>0.13650000000000001</v>
      </c>
      <c r="F333" s="14">
        <f t="shared" ca="1" si="177"/>
        <v>1.00050788</v>
      </c>
      <c r="G333" s="14">
        <f ca="1">(TRUNC(PRODUCT($F$12:$F332),16))</f>
        <v>1.16015604917804</v>
      </c>
      <c r="H333" s="14">
        <f t="shared" ca="1" si="178"/>
        <v>1.15193830506394</v>
      </c>
      <c r="I333" s="14">
        <f t="shared" ca="1" si="179"/>
        <v>1.0071338400000001</v>
      </c>
      <c r="J333" s="13">
        <f t="shared" ref="J333:J396" si="192">J332</f>
        <v>5.5E-2</v>
      </c>
      <c r="K333" s="33">
        <f t="shared" si="180"/>
        <v>44979</v>
      </c>
      <c r="L333" s="2">
        <f t="shared" si="181"/>
        <v>14</v>
      </c>
      <c r="M333" s="17">
        <f t="shared" si="182"/>
        <v>14</v>
      </c>
      <c r="N333" s="12">
        <f t="shared" si="183"/>
        <v>1.0029789149999999</v>
      </c>
      <c r="O333" s="12">
        <f t="shared" ca="1" si="184"/>
        <v>1.0101340059999999</v>
      </c>
      <c r="P333" s="17">
        <f t="shared" si="185"/>
        <v>0</v>
      </c>
      <c r="Q333" s="14">
        <f t="shared" ca="1" si="186"/>
        <v>101340.05999999</v>
      </c>
      <c r="R333" s="21">
        <f t="shared" si="190"/>
        <v>0</v>
      </c>
      <c r="S333" s="14">
        <f t="shared" si="187"/>
        <v>0</v>
      </c>
      <c r="T333" s="4" t="str">
        <f t="shared" si="188"/>
        <v>J=</v>
      </c>
      <c r="U333" s="33">
        <f t="shared" si="189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91"/>
        <v>45000</v>
      </c>
      <c r="B334" s="124">
        <f t="shared" ca="1" si="175"/>
        <v>10108617.779999999</v>
      </c>
      <c r="C334" s="7">
        <f t="shared" si="176"/>
        <v>10000000</v>
      </c>
      <c r="D334" s="96">
        <f t="shared" si="174"/>
        <v>44999</v>
      </c>
      <c r="E334" s="94">
        <f ca="1">IF(D334&lt;$B$1,VLOOKUP(D334,[1]DI!$A$4:$B$15000,2,FALSE),0)</f>
        <v>0.13650000000000001</v>
      </c>
      <c r="F334" s="14">
        <f t="shared" ca="1" si="177"/>
        <v>1.00050788</v>
      </c>
      <c r="G334" s="14">
        <f ca="1">(TRUNC(PRODUCT($F$12:$F333),16))</f>
        <v>1.1607452692322999</v>
      </c>
      <c r="H334" s="14">
        <f t="shared" ca="1" si="178"/>
        <v>1.15193830506394</v>
      </c>
      <c r="I334" s="14">
        <f t="shared" ca="1" si="179"/>
        <v>1.0076453400000001</v>
      </c>
      <c r="J334" s="13">
        <f t="shared" si="192"/>
        <v>5.5E-2</v>
      </c>
      <c r="K334" s="33">
        <f t="shared" si="180"/>
        <v>44979</v>
      </c>
      <c r="L334" s="2">
        <f t="shared" si="181"/>
        <v>15</v>
      </c>
      <c r="M334" s="17">
        <f t="shared" si="182"/>
        <v>15</v>
      </c>
      <c r="N334" s="12">
        <f t="shared" si="183"/>
        <v>1.003192034</v>
      </c>
      <c r="O334" s="12">
        <f t="shared" ca="1" si="184"/>
        <v>1.010861778</v>
      </c>
      <c r="P334" s="17">
        <f t="shared" si="185"/>
        <v>0</v>
      </c>
      <c r="Q334" s="14">
        <f t="shared" ca="1" si="186"/>
        <v>108617.78</v>
      </c>
      <c r="R334" s="21">
        <f t="shared" si="190"/>
        <v>0</v>
      </c>
      <c r="S334" s="14">
        <f t="shared" si="187"/>
        <v>0</v>
      </c>
      <c r="T334" s="4" t="str">
        <f t="shared" si="188"/>
        <v>J=</v>
      </c>
      <c r="U334" s="33">
        <f t="shared" si="189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91"/>
        <v>45001</v>
      </c>
      <c r="B335" s="124">
        <f t="shared" ca="1" si="175"/>
        <v>10115900.84999999</v>
      </c>
      <c r="C335" s="7">
        <f t="shared" si="176"/>
        <v>10000000</v>
      </c>
      <c r="D335" s="96">
        <f t="shared" ref="D335:D398" si="193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77"/>
        <v>1.00050788</v>
      </c>
      <c r="G335" s="14">
        <f ca="1">(TRUNC(PRODUCT($F$12:$F334),16))</f>
        <v>1.1613347885396399</v>
      </c>
      <c r="H335" s="14">
        <f t="shared" ca="1" si="178"/>
        <v>1.15193830506394</v>
      </c>
      <c r="I335" s="14">
        <f t="shared" ca="1" si="179"/>
        <v>1.00815711</v>
      </c>
      <c r="J335" s="13">
        <f t="shared" si="192"/>
        <v>5.5E-2</v>
      </c>
      <c r="K335" s="33">
        <f t="shared" si="180"/>
        <v>44979</v>
      </c>
      <c r="L335" s="2">
        <f t="shared" si="181"/>
        <v>16</v>
      </c>
      <c r="M335" s="17">
        <f t="shared" si="182"/>
        <v>16</v>
      </c>
      <c r="N335" s="12">
        <f t="shared" si="183"/>
        <v>1.0034051980000001</v>
      </c>
      <c r="O335" s="12">
        <f t="shared" ca="1" si="184"/>
        <v>1.0115900849999999</v>
      </c>
      <c r="P335" s="17">
        <f t="shared" si="185"/>
        <v>0</v>
      </c>
      <c r="Q335" s="14">
        <f t="shared" ca="1" si="186"/>
        <v>115900.84999998999</v>
      </c>
      <c r="R335" s="21">
        <f t="shared" si="190"/>
        <v>0</v>
      </c>
      <c r="S335" s="14">
        <f t="shared" si="187"/>
        <v>0</v>
      </c>
      <c r="T335" s="4" t="str">
        <f t="shared" si="188"/>
        <v>J=</v>
      </c>
      <c r="U335" s="33">
        <f t="shared" si="189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91"/>
        <v>45002</v>
      </c>
      <c r="B336" s="124">
        <f t="shared" ca="1" si="175"/>
        <v>10123189.060000001</v>
      </c>
      <c r="C336" s="7">
        <f t="shared" si="176"/>
        <v>10000000</v>
      </c>
      <c r="D336" s="96">
        <f t="shared" si="193"/>
        <v>45001</v>
      </c>
      <c r="E336" s="94">
        <f ca="1">IF(D336&lt;$B$1,VLOOKUP(D336,[1]DI!$A$4:$B$15000,2,FALSE),0)</f>
        <v>0.13650000000000001</v>
      </c>
      <c r="F336" s="14">
        <f t="shared" ca="1" si="177"/>
        <v>1.00050788</v>
      </c>
      <c r="G336" s="14">
        <f ca="1">(TRUNC(PRODUCT($F$12:$F335),16))</f>
        <v>1.1619246072520399</v>
      </c>
      <c r="H336" s="14">
        <f t="shared" ca="1" si="178"/>
        <v>1.15193830506394</v>
      </c>
      <c r="I336" s="14">
        <f t="shared" ca="1" si="179"/>
        <v>1.0086691299999999</v>
      </c>
      <c r="J336" s="13">
        <f t="shared" si="192"/>
        <v>5.5E-2</v>
      </c>
      <c r="K336" s="33">
        <f t="shared" si="180"/>
        <v>44979</v>
      </c>
      <c r="L336" s="2">
        <f t="shared" si="181"/>
        <v>17</v>
      </c>
      <c r="M336" s="17">
        <f t="shared" si="182"/>
        <v>17</v>
      </c>
      <c r="N336" s="12">
        <f t="shared" si="183"/>
        <v>1.0036184079999999</v>
      </c>
      <c r="O336" s="12">
        <f t="shared" ca="1" si="184"/>
        <v>1.012318906</v>
      </c>
      <c r="P336" s="17">
        <f t="shared" si="185"/>
        <v>0</v>
      </c>
      <c r="Q336" s="14">
        <f t="shared" ca="1" si="186"/>
        <v>123189.06</v>
      </c>
      <c r="R336" s="21">
        <f t="shared" si="190"/>
        <v>0</v>
      </c>
      <c r="S336" s="14">
        <f t="shared" si="187"/>
        <v>0</v>
      </c>
      <c r="T336" s="4" t="str">
        <f t="shared" si="188"/>
        <v>J=</v>
      </c>
      <c r="U336" s="33">
        <f t="shared" si="189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91"/>
        <v>45005</v>
      </c>
      <c r="B337" s="124">
        <f t="shared" ca="1" si="175"/>
        <v>10130482.529999999</v>
      </c>
      <c r="C337" s="7">
        <f t="shared" si="176"/>
        <v>10000000</v>
      </c>
      <c r="D337" s="96">
        <f t="shared" si="193"/>
        <v>45002</v>
      </c>
      <c r="E337" s="94">
        <f ca="1">IF(D337&lt;$B$1,VLOOKUP(D337,[1]DI!$A$4:$B$15000,2,FALSE),0)</f>
        <v>0.13650000000000001</v>
      </c>
      <c r="F337" s="14">
        <f t="shared" ca="1" si="177"/>
        <v>1.00050788</v>
      </c>
      <c r="G337" s="14">
        <f ca="1">(TRUNC(PRODUCT($F$12:$F336),16))</f>
        <v>1.16251472552157</v>
      </c>
      <c r="H337" s="14">
        <f t="shared" ca="1" si="178"/>
        <v>1.15193830506394</v>
      </c>
      <c r="I337" s="14">
        <f t="shared" ca="1" si="179"/>
        <v>1.0091814100000001</v>
      </c>
      <c r="J337" s="13">
        <f t="shared" si="192"/>
        <v>5.5E-2</v>
      </c>
      <c r="K337" s="33">
        <f t="shared" si="180"/>
        <v>44979</v>
      </c>
      <c r="L337" s="2">
        <f t="shared" si="181"/>
        <v>18</v>
      </c>
      <c r="M337" s="17">
        <f t="shared" si="182"/>
        <v>18</v>
      </c>
      <c r="N337" s="12">
        <f t="shared" si="183"/>
        <v>1.0038316629999999</v>
      </c>
      <c r="O337" s="12">
        <f t="shared" ca="1" si="184"/>
        <v>1.013048253</v>
      </c>
      <c r="P337" s="17">
        <f t="shared" si="185"/>
        <v>16</v>
      </c>
      <c r="Q337" s="14">
        <f t="shared" ca="1" si="186"/>
        <v>130482.53</v>
      </c>
      <c r="R337" s="21">
        <f t="shared" si="190"/>
        <v>0</v>
      </c>
      <c r="S337" s="14">
        <f t="shared" si="187"/>
        <v>0</v>
      </c>
      <c r="T337" s="4" t="str">
        <f t="shared" si="188"/>
        <v>J=</v>
      </c>
      <c r="U337" s="33">
        <f t="shared" si="189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91"/>
        <v>45006</v>
      </c>
      <c r="B338" s="124">
        <f t="shared" ca="1" si="175"/>
        <v>10007204.739999991</v>
      </c>
      <c r="C338" s="7">
        <f t="shared" si="176"/>
        <v>10000000</v>
      </c>
      <c r="D338" s="96">
        <f t="shared" si="193"/>
        <v>45005</v>
      </c>
      <c r="E338" s="94">
        <f ca="1">IF(D338&lt;$B$1,VLOOKUP(D338,[1]DI!$A$4:$B$15000,2,FALSE),0)</f>
        <v>0.13650000000000001</v>
      </c>
      <c r="F338" s="14">
        <f t="shared" ca="1" si="177"/>
        <v>1.00050788</v>
      </c>
      <c r="G338" s="14">
        <f ca="1">(TRUNC(PRODUCT($F$12:$F337),16))</f>
        <v>1.1631051435003701</v>
      </c>
      <c r="H338" s="14">
        <f t="shared" ca="1" si="178"/>
        <v>1.16251472552157</v>
      </c>
      <c r="I338" s="14">
        <f t="shared" ca="1" si="179"/>
        <v>1.00050788</v>
      </c>
      <c r="J338" s="13">
        <f t="shared" si="192"/>
        <v>5.5E-2</v>
      </c>
      <c r="K338" s="33">
        <f t="shared" si="180"/>
        <v>45005</v>
      </c>
      <c r="L338" s="2">
        <f t="shared" si="181"/>
        <v>1</v>
      </c>
      <c r="M338" s="17">
        <f t="shared" si="182"/>
        <v>1</v>
      </c>
      <c r="N338" s="12">
        <f t="shared" si="183"/>
        <v>1.0002124859999999</v>
      </c>
      <c r="O338" s="12">
        <f t="shared" ca="1" si="184"/>
        <v>1.000720474</v>
      </c>
      <c r="P338" s="17">
        <f t="shared" si="185"/>
        <v>0</v>
      </c>
      <c r="Q338" s="14">
        <f t="shared" ca="1" si="186"/>
        <v>7204.7399999899999</v>
      </c>
      <c r="R338" s="21">
        <f t="shared" si="190"/>
        <v>0</v>
      </c>
      <c r="S338" s="14">
        <f t="shared" si="187"/>
        <v>0</v>
      </c>
      <c r="T338" s="4" t="str">
        <f t="shared" si="188"/>
        <v>J=</v>
      </c>
      <c r="U338" s="33">
        <f t="shared" si="189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91"/>
        <v>45007</v>
      </c>
      <c r="B339" s="124">
        <f t="shared" ca="1" si="175"/>
        <v>10014414.68999999</v>
      </c>
      <c r="C339" s="7">
        <f t="shared" si="176"/>
        <v>10000000</v>
      </c>
      <c r="D339" s="96">
        <f t="shared" si="193"/>
        <v>45006</v>
      </c>
      <c r="E339" s="94">
        <f ca="1">IF(D339&lt;$B$1,VLOOKUP(D339,[1]DI!$A$4:$B$15000,2,FALSE),0)</f>
        <v>0.13650000000000001</v>
      </c>
      <c r="F339" s="14">
        <f t="shared" ca="1" si="177"/>
        <v>1.00050788</v>
      </c>
      <c r="G339" s="14">
        <f ca="1">(TRUNC(PRODUCT($F$12:$F338),16))</f>
        <v>1.1636958613406501</v>
      </c>
      <c r="H339" s="14">
        <f t="shared" ca="1" si="178"/>
        <v>1.16251472552157</v>
      </c>
      <c r="I339" s="14">
        <f t="shared" ca="1" si="179"/>
        <v>1.00101602</v>
      </c>
      <c r="J339" s="13">
        <f t="shared" si="192"/>
        <v>5.5E-2</v>
      </c>
      <c r="K339" s="33">
        <f t="shared" si="180"/>
        <v>45005</v>
      </c>
      <c r="L339" s="2">
        <f t="shared" si="181"/>
        <v>2</v>
      </c>
      <c r="M339" s="17">
        <f t="shared" si="182"/>
        <v>2</v>
      </c>
      <c r="N339" s="12">
        <f t="shared" si="183"/>
        <v>1.000425017</v>
      </c>
      <c r="O339" s="12">
        <f t="shared" ca="1" si="184"/>
        <v>1.001441469</v>
      </c>
      <c r="P339" s="17">
        <f t="shared" si="185"/>
        <v>0</v>
      </c>
      <c r="Q339" s="14">
        <f t="shared" ca="1" si="186"/>
        <v>14414.68999999</v>
      </c>
      <c r="R339" s="21">
        <f t="shared" si="190"/>
        <v>0</v>
      </c>
      <c r="S339" s="14">
        <f t="shared" si="187"/>
        <v>0</v>
      </c>
      <c r="T339" s="4" t="str">
        <f t="shared" si="188"/>
        <v>J=</v>
      </c>
      <c r="U339" s="33">
        <f t="shared" si="189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91"/>
        <v>45008</v>
      </c>
      <c r="B340" s="124">
        <f t="shared" ca="1" si="175"/>
        <v>10021629.75</v>
      </c>
      <c r="C340" s="7">
        <f t="shared" si="176"/>
        <v>10000000</v>
      </c>
      <c r="D340" s="96">
        <f t="shared" si="193"/>
        <v>45007</v>
      </c>
      <c r="E340" s="94">
        <f ca="1">IF(D340&lt;$B$1,VLOOKUP(D340,[1]DI!$A$4:$B$15000,2,FALSE),0)</f>
        <v>0.13650000000000001</v>
      </c>
      <c r="F340" s="14">
        <f t="shared" ca="1" si="177"/>
        <v>1.00050788</v>
      </c>
      <c r="G340" s="14">
        <f ca="1">(TRUNC(PRODUCT($F$12:$F339),16))</f>
        <v>1.1642868791947101</v>
      </c>
      <c r="H340" s="14">
        <f t="shared" ca="1" si="178"/>
        <v>1.16251472552157</v>
      </c>
      <c r="I340" s="14">
        <f t="shared" ca="1" si="179"/>
        <v>1.00152441</v>
      </c>
      <c r="J340" s="13">
        <f t="shared" si="192"/>
        <v>5.5E-2</v>
      </c>
      <c r="K340" s="33">
        <f t="shared" si="180"/>
        <v>45005</v>
      </c>
      <c r="L340" s="2">
        <f t="shared" si="181"/>
        <v>3</v>
      </c>
      <c r="M340" s="17">
        <f t="shared" si="182"/>
        <v>3</v>
      </c>
      <c r="N340" s="12">
        <f t="shared" si="183"/>
        <v>1.000637593</v>
      </c>
      <c r="O340" s="12">
        <f t="shared" ca="1" si="184"/>
        <v>1.0021629750000001</v>
      </c>
      <c r="P340" s="17">
        <f t="shared" si="185"/>
        <v>0</v>
      </c>
      <c r="Q340" s="14">
        <f t="shared" ca="1" si="186"/>
        <v>21629.75</v>
      </c>
      <c r="R340" s="21">
        <f t="shared" si="190"/>
        <v>0</v>
      </c>
      <c r="S340" s="14">
        <f t="shared" si="187"/>
        <v>0</v>
      </c>
      <c r="T340" s="4" t="str">
        <f t="shared" si="188"/>
        <v>J=</v>
      </c>
      <c r="U340" s="33">
        <f t="shared" si="189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91"/>
        <v>45009</v>
      </c>
      <c r="B341" s="124">
        <f t="shared" ca="1" si="175"/>
        <v>10028850.140000001</v>
      </c>
      <c r="C341" s="7">
        <f t="shared" si="176"/>
        <v>10000000</v>
      </c>
      <c r="D341" s="96">
        <f t="shared" si="193"/>
        <v>45008</v>
      </c>
      <c r="E341" s="94">
        <f ca="1">IF(D341&lt;$B$1,VLOOKUP(D341,[1]DI!$A$4:$B$15000,2,FALSE),0)</f>
        <v>0.13650000000000001</v>
      </c>
      <c r="F341" s="14">
        <f t="shared" ca="1" si="177"/>
        <v>1.00050788</v>
      </c>
      <c r="G341" s="14">
        <f ca="1">(TRUNC(PRODUCT($F$12:$F340),16))</f>
        <v>1.16487819721491</v>
      </c>
      <c r="H341" s="14">
        <f t="shared" ca="1" si="178"/>
        <v>1.16251472552157</v>
      </c>
      <c r="I341" s="14">
        <f t="shared" ca="1" si="179"/>
        <v>1.00203307</v>
      </c>
      <c r="J341" s="13">
        <f t="shared" si="192"/>
        <v>5.5E-2</v>
      </c>
      <c r="K341" s="33">
        <f t="shared" si="180"/>
        <v>45005</v>
      </c>
      <c r="L341" s="2">
        <f t="shared" si="181"/>
        <v>4</v>
      </c>
      <c r="M341" s="17">
        <f t="shared" si="182"/>
        <v>4</v>
      </c>
      <c r="N341" s="12">
        <f t="shared" si="183"/>
        <v>1.000850215</v>
      </c>
      <c r="O341" s="12">
        <f t="shared" ca="1" si="184"/>
        <v>1.0028850140000001</v>
      </c>
      <c r="P341" s="17">
        <f t="shared" si="185"/>
        <v>0</v>
      </c>
      <c r="Q341" s="14">
        <f t="shared" ca="1" si="186"/>
        <v>28850.14</v>
      </c>
      <c r="R341" s="21">
        <f t="shared" si="190"/>
        <v>0</v>
      </c>
      <c r="S341" s="14">
        <f t="shared" si="187"/>
        <v>0</v>
      </c>
      <c r="T341" s="4" t="str">
        <f t="shared" si="188"/>
        <v>J=</v>
      </c>
      <c r="U341" s="33">
        <f t="shared" si="189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91"/>
        <v>45012</v>
      </c>
      <c r="B342" s="124">
        <f t="shared" ca="1" si="175"/>
        <v>10036075.630000001</v>
      </c>
      <c r="C342" s="7">
        <f t="shared" si="176"/>
        <v>10000000</v>
      </c>
      <c r="D342" s="96">
        <f t="shared" si="193"/>
        <v>45009</v>
      </c>
      <c r="E342" s="94">
        <f ca="1">IF(D342&lt;$B$1,VLOOKUP(D342,[1]DI!$A$4:$B$15000,2,FALSE),0)</f>
        <v>0.13650000000000001</v>
      </c>
      <c r="F342" s="14">
        <f t="shared" ca="1" si="177"/>
        <v>1.00050788</v>
      </c>
      <c r="G342" s="14">
        <f ca="1">(TRUNC(PRODUCT($F$12:$F341),16))</f>
        <v>1.16546981555372</v>
      </c>
      <c r="H342" s="14">
        <f t="shared" ca="1" si="178"/>
        <v>1.16251472552157</v>
      </c>
      <c r="I342" s="14">
        <f t="shared" ca="1" si="179"/>
        <v>1.0025419799999999</v>
      </c>
      <c r="J342" s="13">
        <f t="shared" si="192"/>
        <v>5.5E-2</v>
      </c>
      <c r="K342" s="33">
        <f t="shared" si="180"/>
        <v>45005</v>
      </c>
      <c r="L342" s="2">
        <f t="shared" si="181"/>
        <v>5</v>
      </c>
      <c r="M342" s="17">
        <f t="shared" si="182"/>
        <v>5</v>
      </c>
      <c r="N342" s="12">
        <f t="shared" si="183"/>
        <v>1.001062881</v>
      </c>
      <c r="O342" s="12">
        <f t="shared" ca="1" si="184"/>
        <v>1.0036075630000001</v>
      </c>
      <c r="P342" s="17">
        <f t="shared" si="185"/>
        <v>0</v>
      </c>
      <c r="Q342" s="14">
        <f t="shared" ca="1" si="186"/>
        <v>36075.629999999997</v>
      </c>
      <c r="R342" s="21">
        <f t="shared" si="190"/>
        <v>0</v>
      </c>
      <c r="S342" s="14">
        <f t="shared" si="187"/>
        <v>0</v>
      </c>
      <c r="T342" s="4" t="str">
        <f t="shared" si="188"/>
        <v>J=</v>
      </c>
      <c r="U342" s="33">
        <f t="shared" si="189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91"/>
        <v>45013</v>
      </c>
      <c r="B343" s="124">
        <f t="shared" ca="1" si="175"/>
        <v>10043306.35</v>
      </c>
      <c r="C343" s="7">
        <f t="shared" si="176"/>
        <v>10000000</v>
      </c>
      <c r="D343" s="96">
        <f t="shared" si="193"/>
        <v>45012</v>
      </c>
      <c r="E343" s="94">
        <f ca="1">IF(D343&lt;$B$1,VLOOKUP(D343,[1]DI!$A$4:$B$15000,2,FALSE),0)</f>
        <v>0.13650000000000001</v>
      </c>
      <c r="F343" s="14">
        <f t="shared" ca="1" si="177"/>
        <v>1.00050788</v>
      </c>
      <c r="G343" s="14">
        <f ca="1">(TRUNC(PRODUCT($F$12:$F342),16))</f>
        <v>1.1660617343636399</v>
      </c>
      <c r="H343" s="14">
        <f t="shared" ca="1" si="178"/>
        <v>1.16251472552157</v>
      </c>
      <c r="I343" s="14">
        <f t="shared" ca="1" si="179"/>
        <v>1.0030511499999999</v>
      </c>
      <c r="J343" s="13">
        <f t="shared" si="192"/>
        <v>5.5E-2</v>
      </c>
      <c r="K343" s="33">
        <f t="shared" si="180"/>
        <v>45005</v>
      </c>
      <c r="L343" s="2">
        <f t="shared" si="181"/>
        <v>6</v>
      </c>
      <c r="M343" s="17">
        <f t="shared" si="182"/>
        <v>6</v>
      </c>
      <c r="N343" s="12">
        <f t="shared" si="183"/>
        <v>1.0012755929999999</v>
      </c>
      <c r="O343" s="12">
        <f t="shared" ca="1" si="184"/>
        <v>1.0043306350000001</v>
      </c>
      <c r="P343" s="17">
        <f t="shared" si="185"/>
        <v>0</v>
      </c>
      <c r="Q343" s="14">
        <f t="shared" ca="1" si="186"/>
        <v>43306.35</v>
      </c>
      <c r="R343" s="21">
        <f t="shared" si="190"/>
        <v>0</v>
      </c>
      <c r="S343" s="14">
        <f t="shared" si="187"/>
        <v>0</v>
      </c>
      <c r="T343" s="4" t="str">
        <f t="shared" si="188"/>
        <v>J=</v>
      </c>
      <c r="U343" s="33">
        <f t="shared" si="189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91"/>
        <v>45014</v>
      </c>
      <c r="B344" s="124">
        <f t="shared" ca="1" si="175"/>
        <v>10050542.28999999</v>
      </c>
      <c r="C344" s="7">
        <f t="shared" si="176"/>
        <v>10000000</v>
      </c>
      <c r="D344" s="96">
        <f t="shared" si="193"/>
        <v>45013</v>
      </c>
      <c r="E344" s="94">
        <f ca="1">IF(D344&lt;$B$1,VLOOKUP(D344,[1]DI!$A$4:$B$15000,2,FALSE),0)</f>
        <v>0.13650000000000001</v>
      </c>
      <c r="F344" s="14">
        <f t="shared" ca="1" si="177"/>
        <v>1.00050788</v>
      </c>
      <c r="G344" s="14">
        <f ca="1">(TRUNC(PRODUCT($F$12:$F343),16))</f>
        <v>1.16665395379729</v>
      </c>
      <c r="H344" s="14">
        <f t="shared" ca="1" si="178"/>
        <v>1.16251472552157</v>
      </c>
      <c r="I344" s="14">
        <f t="shared" ca="1" si="179"/>
        <v>1.00356058</v>
      </c>
      <c r="J344" s="13">
        <f t="shared" si="192"/>
        <v>5.5E-2</v>
      </c>
      <c r="K344" s="33">
        <f t="shared" si="180"/>
        <v>45005</v>
      </c>
      <c r="L344" s="2">
        <f t="shared" si="181"/>
        <v>7</v>
      </c>
      <c r="M344" s="17">
        <f t="shared" si="182"/>
        <v>7</v>
      </c>
      <c r="N344" s="12">
        <f t="shared" si="183"/>
        <v>1.00148835</v>
      </c>
      <c r="O344" s="12">
        <f t="shared" ca="1" si="184"/>
        <v>1.005054229</v>
      </c>
      <c r="P344" s="17">
        <f t="shared" si="185"/>
        <v>0</v>
      </c>
      <c r="Q344" s="14">
        <f t="shared" ca="1" si="186"/>
        <v>50542.289999989996</v>
      </c>
      <c r="R344" s="21">
        <f t="shared" si="190"/>
        <v>0</v>
      </c>
      <c r="S344" s="14">
        <f t="shared" si="187"/>
        <v>0</v>
      </c>
      <c r="T344" s="4" t="str">
        <f t="shared" si="188"/>
        <v>J=</v>
      </c>
      <c r="U344" s="33">
        <f t="shared" si="189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91"/>
        <v>45015</v>
      </c>
      <c r="B345" s="124">
        <f t="shared" ca="1" si="175"/>
        <v>10057783.460000001</v>
      </c>
      <c r="C345" s="7">
        <f t="shared" si="176"/>
        <v>10000000</v>
      </c>
      <c r="D345" s="96">
        <f t="shared" si="193"/>
        <v>45014</v>
      </c>
      <c r="E345" s="94">
        <f ca="1">IF(D345&lt;$B$1,VLOOKUP(D345,[1]DI!$A$4:$B$15000,2,FALSE),0)</f>
        <v>0.13650000000000001</v>
      </c>
      <c r="F345" s="14">
        <f t="shared" ca="1" si="177"/>
        <v>1.00050788</v>
      </c>
      <c r="G345" s="14">
        <f ca="1">(TRUNC(PRODUCT($F$12:$F344),16))</f>
        <v>1.1672464740073401</v>
      </c>
      <c r="H345" s="14">
        <f t="shared" ca="1" si="178"/>
        <v>1.16251472552157</v>
      </c>
      <c r="I345" s="14">
        <f t="shared" ca="1" si="179"/>
        <v>1.0040702699999999</v>
      </c>
      <c r="J345" s="13">
        <f t="shared" si="192"/>
        <v>5.5E-2</v>
      </c>
      <c r="K345" s="33">
        <f t="shared" si="180"/>
        <v>45005</v>
      </c>
      <c r="L345" s="2">
        <f t="shared" si="181"/>
        <v>8</v>
      </c>
      <c r="M345" s="17">
        <f t="shared" si="182"/>
        <v>8</v>
      </c>
      <c r="N345" s="12">
        <f t="shared" si="183"/>
        <v>1.0017011520000001</v>
      </c>
      <c r="O345" s="12">
        <f t="shared" ca="1" si="184"/>
        <v>1.005778346</v>
      </c>
      <c r="P345" s="17">
        <f t="shared" si="185"/>
        <v>0</v>
      </c>
      <c r="Q345" s="14">
        <f t="shared" ca="1" si="186"/>
        <v>57783.46</v>
      </c>
      <c r="R345" s="21">
        <f t="shared" si="190"/>
        <v>0</v>
      </c>
      <c r="S345" s="14">
        <f t="shared" si="187"/>
        <v>0</v>
      </c>
      <c r="T345" s="4" t="str">
        <f t="shared" si="188"/>
        <v>J=</v>
      </c>
      <c r="U345" s="33">
        <f t="shared" si="189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91"/>
        <v>45016</v>
      </c>
      <c r="B346" s="124">
        <f t="shared" ca="1" si="175"/>
        <v>10065029.86999999</v>
      </c>
      <c r="C346" s="7">
        <f t="shared" si="176"/>
        <v>10000000</v>
      </c>
      <c r="D346" s="96">
        <f t="shared" si="193"/>
        <v>45015</v>
      </c>
      <c r="E346" s="94">
        <f ca="1">IF(D346&lt;$B$1,VLOOKUP(D346,[1]DI!$A$4:$B$15000,2,FALSE),0)</f>
        <v>0.13650000000000001</v>
      </c>
      <c r="F346" s="14">
        <f t="shared" ca="1" si="177"/>
        <v>1.00050788</v>
      </c>
      <c r="G346" s="14">
        <f ca="1">(TRUNC(PRODUCT($F$12:$F345),16))</f>
        <v>1.1678392951465599</v>
      </c>
      <c r="H346" s="14">
        <f t="shared" ca="1" si="178"/>
        <v>1.16251472552157</v>
      </c>
      <c r="I346" s="14">
        <f t="shared" ca="1" si="179"/>
        <v>1.00458022</v>
      </c>
      <c r="J346" s="13">
        <f t="shared" si="192"/>
        <v>5.5E-2</v>
      </c>
      <c r="K346" s="33">
        <f t="shared" si="180"/>
        <v>45005</v>
      </c>
      <c r="L346" s="2">
        <f t="shared" si="181"/>
        <v>9</v>
      </c>
      <c r="M346" s="17">
        <f t="shared" si="182"/>
        <v>9</v>
      </c>
      <c r="N346" s="12">
        <f t="shared" si="183"/>
        <v>1.001914</v>
      </c>
      <c r="O346" s="12">
        <f t="shared" ca="1" si="184"/>
        <v>1.006502987</v>
      </c>
      <c r="P346" s="17">
        <f t="shared" si="185"/>
        <v>0</v>
      </c>
      <c r="Q346" s="14">
        <f t="shared" ca="1" si="186"/>
        <v>65029.869999989998</v>
      </c>
      <c r="R346" s="21">
        <f t="shared" si="190"/>
        <v>0</v>
      </c>
      <c r="S346" s="14">
        <f t="shared" si="187"/>
        <v>0</v>
      </c>
      <c r="T346" s="4" t="str">
        <f t="shared" si="188"/>
        <v>J=</v>
      </c>
      <c r="U346" s="33">
        <f t="shared" si="189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91"/>
        <v>45019</v>
      </c>
      <c r="B347" s="124">
        <f t="shared" ca="1" si="175"/>
        <v>10072281.389999989</v>
      </c>
      <c r="C347" s="7">
        <f t="shared" si="176"/>
        <v>10000000</v>
      </c>
      <c r="D347" s="96">
        <f t="shared" si="193"/>
        <v>45016</v>
      </c>
      <c r="E347" s="94">
        <f ca="1">IF(D347&lt;$B$1,VLOOKUP(D347,[1]DI!$A$4:$B$15000,2,FALSE),0)</f>
        <v>0.13650000000000001</v>
      </c>
      <c r="F347" s="14">
        <f t="shared" ca="1" si="177"/>
        <v>1.00050788</v>
      </c>
      <c r="G347" s="14">
        <f ca="1">(TRUNC(PRODUCT($F$12:$F346),16))</f>
        <v>1.16843241736778</v>
      </c>
      <c r="H347" s="14">
        <f t="shared" ca="1" si="178"/>
        <v>1.16251472552157</v>
      </c>
      <c r="I347" s="14">
        <f t="shared" ca="1" si="179"/>
        <v>1.0050904199999999</v>
      </c>
      <c r="J347" s="13">
        <f t="shared" si="192"/>
        <v>5.5E-2</v>
      </c>
      <c r="K347" s="33">
        <f t="shared" si="180"/>
        <v>45005</v>
      </c>
      <c r="L347" s="2">
        <f t="shared" si="181"/>
        <v>10</v>
      </c>
      <c r="M347" s="17">
        <f t="shared" si="182"/>
        <v>10</v>
      </c>
      <c r="N347" s="12">
        <f t="shared" si="183"/>
        <v>1.0021268919999999</v>
      </c>
      <c r="O347" s="12">
        <f t="shared" ca="1" si="184"/>
        <v>1.007228139</v>
      </c>
      <c r="P347" s="17">
        <f t="shared" si="185"/>
        <v>0</v>
      </c>
      <c r="Q347" s="14">
        <f t="shared" ca="1" si="186"/>
        <v>72281.389999990002</v>
      </c>
      <c r="R347" s="21">
        <f t="shared" si="190"/>
        <v>0</v>
      </c>
      <c r="S347" s="14">
        <f t="shared" si="187"/>
        <v>0</v>
      </c>
      <c r="T347" s="4" t="str">
        <f t="shared" si="188"/>
        <v>J=</v>
      </c>
      <c r="U347" s="33">
        <f t="shared" si="189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91"/>
        <v>45020</v>
      </c>
      <c r="B348" s="124">
        <f t="shared" ca="1" si="175"/>
        <v>10079538.249999991</v>
      </c>
      <c r="C348" s="7">
        <f t="shared" si="176"/>
        <v>10000000</v>
      </c>
      <c r="D348" s="96">
        <f t="shared" si="193"/>
        <v>45019</v>
      </c>
      <c r="E348" s="94">
        <f ca="1">IF(D348&lt;$B$1,VLOOKUP(D348,[1]DI!$A$4:$B$15000,2,FALSE),0)</f>
        <v>0.13650000000000001</v>
      </c>
      <c r="F348" s="14">
        <f t="shared" ca="1" si="177"/>
        <v>1.00050788</v>
      </c>
      <c r="G348" s="14">
        <f ca="1">(TRUNC(PRODUCT($F$12:$F347),16))</f>
        <v>1.16902584082391</v>
      </c>
      <c r="H348" s="14">
        <f t="shared" ca="1" si="178"/>
        <v>1.16251472552157</v>
      </c>
      <c r="I348" s="14">
        <f t="shared" ca="1" si="179"/>
        <v>1.00560089</v>
      </c>
      <c r="J348" s="13">
        <f t="shared" si="192"/>
        <v>5.5E-2</v>
      </c>
      <c r="K348" s="33">
        <f t="shared" si="180"/>
        <v>45005</v>
      </c>
      <c r="L348" s="2">
        <f t="shared" si="181"/>
        <v>11</v>
      </c>
      <c r="M348" s="17">
        <f t="shared" si="182"/>
        <v>11</v>
      </c>
      <c r="N348" s="12">
        <f t="shared" si="183"/>
        <v>1.0023398299999999</v>
      </c>
      <c r="O348" s="12">
        <f t="shared" ca="1" si="184"/>
        <v>1.007953825</v>
      </c>
      <c r="P348" s="17">
        <f t="shared" si="185"/>
        <v>0</v>
      </c>
      <c r="Q348" s="14">
        <f t="shared" ca="1" si="186"/>
        <v>79538.249999990003</v>
      </c>
      <c r="R348" s="21">
        <f t="shared" si="190"/>
        <v>0</v>
      </c>
      <c r="S348" s="14">
        <f t="shared" si="187"/>
        <v>0</v>
      </c>
      <c r="T348" s="4" t="str">
        <f t="shared" si="188"/>
        <v>J=</v>
      </c>
      <c r="U348" s="33">
        <f t="shared" si="189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91"/>
        <v>45021</v>
      </c>
      <c r="B349" s="124">
        <f t="shared" ca="1" si="175"/>
        <v>10086800.25</v>
      </c>
      <c r="C349" s="7">
        <f t="shared" si="176"/>
        <v>10000000</v>
      </c>
      <c r="D349" s="96">
        <f t="shared" si="193"/>
        <v>45020</v>
      </c>
      <c r="E349" s="94">
        <f ca="1">IF(D349&lt;$B$1,VLOOKUP(D349,[1]DI!$A$4:$B$15000,2,FALSE),0)</f>
        <v>0.13650000000000001</v>
      </c>
      <c r="F349" s="14">
        <f t="shared" ca="1" si="177"/>
        <v>1.00050788</v>
      </c>
      <c r="G349" s="14">
        <f ca="1">(TRUNC(PRODUCT($F$12:$F348),16))</f>
        <v>1.16961956566795</v>
      </c>
      <c r="H349" s="14">
        <f t="shared" ca="1" si="178"/>
        <v>1.16251472552157</v>
      </c>
      <c r="I349" s="14">
        <f t="shared" ca="1" si="179"/>
        <v>1.00611161</v>
      </c>
      <c r="J349" s="13">
        <f t="shared" si="192"/>
        <v>5.5E-2</v>
      </c>
      <c r="K349" s="33">
        <f t="shared" si="180"/>
        <v>45005</v>
      </c>
      <c r="L349" s="2">
        <f t="shared" si="181"/>
        <v>12</v>
      </c>
      <c r="M349" s="17">
        <f t="shared" si="182"/>
        <v>12</v>
      </c>
      <c r="N349" s="12">
        <f t="shared" si="183"/>
        <v>1.0025528130000001</v>
      </c>
      <c r="O349" s="12">
        <f t="shared" ca="1" si="184"/>
        <v>1.0086800250000001</v>
      </c>
      <c r="P349" s="17">
        <f t="shared" si="185"/>
        <v>0</v>
      </c>
      <c r="Q349" s="14">
        <f t="shared" ca="1" si="186"/>
        <v>86800.25</v>
      </c>
      <c r="R349" s="21">
        <f t="shared" si="190"/>
        <v>0</v>
      </c>
      <c r="S349" s="14">
        <f t="shared" si="187"/>
        <v>0</v>
      </c>
      <c r="T349" s="4" t="str">
        <f t="shared" si="188"/>
        <v>J=</v>
      </c>
      <c r="U349" s="33">
        <f t="shared" si="189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91"/>
        <v>45022</v>
      </c>
      <c r="B350" s="124">
        <f t="shared" ca="1" si="175"/>
        <v>10094067.589999991</v>
      </c>
      <c r="C350" s="7">
        <f t="shared" si="176"/>
        <v>10000000</v>
      </c>
      <c r="D350" s="96">
        <f t="shared" si="193"/>
        <v>45021</v>
      </c>
      <c r="E350" s="94">
        <f ca="1">IF(D350&lt;$B$1,VLOOKUP(D350,[1]DI!$A$4:$B$15000,2,FALSE),0)</f>
        <v>0.13650000000000001</v>
      </c>
      <c r="F350" s="14">
        <f t="shared" ca="1" si="177"/>
        <v>1.00050788</v>
      </c>
      <c r="G350" s="14">
        <f ca="1">(TRUNC(PRODUCT($F$12:$F349),16))</f>
        <v>1.1702135920529599</v>
      </c>
      <c r="H350" s="14">
        <f t="shared" ca="1" si="178"/>
        <v>1.16251472552157</v>
      </c>
      <c r="I350" s="14">
        <f t="shared" ca="1" si="179"/>
        <v>1.0066226</v>
      </c>
      <c r="J350" s="13">
        <f t="shared" si="192"/>
        <v>5.5E-2</v>
      </c>
      <c r="K350" s="33">
        <f t="shared" si="180"/>
        <v>45005</v>
      </c>
      <c r="L350" s="2">
        <f t="shared" si="181"/>
        <v>13</v>
      </c>
      <c r="M350" s="17">
        <f t="shared" si="182"/>
        <v>13</v>
      </c>
      <c r="N350" s="12">
        <f t="shared" si="183"/>
        <v>1.0027658420000001</v>
      </c>
      <c r="O350" s="12">
        <f t="shared" ca="1" si="184"/>
        <v>1.009406759</v>
      </c>
      <c r="P350" s="17">
        <f t="shared" si="185"/>
        <v>0</v>
      </c>
      <c r="Q350" s="14">
        <f t="shared" ca="1" si="186"/>
        <v>94067.589999989999</v>
      </c>
      <c r="R350" s="21">
        <f t="shared" si="190"/>
        <v>0</v>
      </c>
      <c r="S350" s="14">
        <f t="shared" si="187"/>
        <v>0</v>
      </c>
      <c r="T350" s="4" t="str">
        <f t="shared" si="188"/>
        <v>J=</v>
      </c>
      <c r="U350" s="33">
        <f t="shared" si="189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91"/>
        <v>45026</v>
      </c>
      <c r="B351" s="124">
        <f t="shared" ca="1" si="175"/>
        <v>10101340.059999989</v>
      </c>
      <c r="C351" s="7">
        <f t="shared" si="176"/>
        <v>10000000</v>
      </c>
      <c r="D351" s="96">
        <f t="shared" si="193"/>
        <v>45022</v>
      </c>
      <c r="E351" s="94">
        <f ca="1">IF(D351&lt;$B$1,VLOOKUP(D351,[1]DI!$A$4:$B$15000,2,FALSE),0)</f>
        <v>0.13650000000000001</v>
      </c>
      <c r="F351" s="14">
        <f t="shared" ca="1" si="177"/>
        <v>1.00050788</v>
      </c>
      <c r="G351" s="14">
        <f ca="1">(TRUNC(PRODUCT($F$12:$F350),16))</f>
        <v>1.17080792013209</v>
      </c>
      <c r="H351" s="14">
        <f t="shared" ca="1" si="178"/>
        <v>1.16251472552157</v>
      </c>
      <c r="I351" s="14">
        <f t="shared" ca="1" si="179"/>
        <v>1.0071338400000001</v>
      </c>
      <c r="J351" s="13">
        <f t="shared" si="192"/>
        <v>5.5E-2</v>
      </c>
      <c r="K351" s="33">
        <f t="shared" si="180"/>
        <v>45005</v>
      </c>
      <c r="L351" s="2">
        <f t="shared" si="181"/>
        <v>14</v>
      </c>
      <c r="M351" s="17">
        <f t="shared" si="182"/>
        <v>14</v>
      </c>
      <c r="N351" s="12">
        <f t="shared" si="183"/>
        <v>1.0029789149999999</v>
      </c>
      <c r="O351" s="12">
        <f t="shared" ca="1" si="184"/>
        <v>1.0101340059999999</v>
      </c>
      <c r="P351" s="17">
        <f t="shared" si="185"/>
        <v>0</v>
      </c>
      <c r="Q351" s="14">
        <f t="shared" ca="1" si="186"/>
        <v>101340.05999999</v>
      </c>
      <c r="R351" s="21">
        <f t="shared" si="190"/>
        <v>0</v>
      </c>
      <c r="S351" s="14">
        <f t="shared" si="187"/>
        <v>0</v>
      </c>
      <c r="T351" s="4" t="str">
        <f t="shared" si="188"/>
        <v>J=</v>
      </c>
      <c r="U351" s="33">
        <f t="shared" si="189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91"/>
        <v>45027</v>
      </c>
      <c r="B352" s="124">
        <f t="shared" ca="1" si="175"/>
        <v>10108617.779999999</v>
      </c>
      <c r="C352" s="7">
        <f t="shared" si="176"/>
        <v>10000000</v>
      </c>
      <c r="D352" s="96">
        <f t="shared" si="193"/>
        <v>45026</v>
      </c>
      <c r="E352" s="94">
        <f ca="1">IF(D352&lt;$B$1,VLOOKUP(D352,[1]DI!$A$4:$B$15000,2,FALSE),0)</f>
        <v>0.13650000000000001</v>
      </c>
      <c r="F352" s="14">
        <f t="shared" ca="1" si="177"/>
        <v>1.00050788</v>
      </c>
      <c r="G352" s="14">
        <f ca="1">(TRUNC(PRODUCT($F$12:$F351),16))</f>
        <v>1.1714025500585701</v>
      </c>
      <c r="H352" s="14">
        <f t="shared" ca="1" si="178"/>
        <v>1.16251472552157</v>
      </c>
      <c r="I352" s="14">
        <f t="shared" ca="1" si="179"/>
        <v>1.0076453400000001</v>
      </c>
      <c r="J352" s="13">
        <f t="shared" si="192"/>
        <v>5.5E-2</v>
      </c>
      <c r="K352" s="33">
        <f t="shared" si="180"/>
        <v>45005</v>
      </c>
      <c r="L352" s="2">
        <f t="shared" si="181"/>
        <v>15</v>
      </c>
      <c r="M352" s="17">
        <f t="shared" si="182"/>
        <v>15</v>
      </c>
      <c r="N352" s="12">
        <f t="shared" si="183"/>
        <v>1.003192034</v>
      </c>
      <c r="O352" s="12">
        <f t="shared" ca="1" si="184"/>
        <v>1.010861778</v>
      </c>
      <c r="P352" s="17">
        <f t="shared" si="185"/>
        <v>0</v>
      </c>
      <c r="Q352" s="14">
        <f t="shared" ca="1" si="186"/>
        <v>108617.78</v>
      </c>
      <c r="R352" s="21">
        <f t="shared" si="190"/>
        <v>0</v>
      </c>
      <c r="S352" s="14">
        <f t="shared" si="187"/>
        <v>0</v>
      </c>
      <c r="T352" s="4" t="str">
        <f t="shared" si="188"/>
        <v>J=</v>
      </c>
      <c r="U352" s="33">
        <f t="shared" si="189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91"/>
        <v>45028</v>
      </c>
      <c r="B353" s="124">
        <f t="shared" ca="1" si="175"/>
        <v>10115900.84999999</v>
      </c>
      <c r="C353" s="7">
        <f t="shared" si="176"/>
        <v>10000000</v>
      </c>
      <c r="D353" s="96">
        <f t="shared" si="193"/>
        <v>45027</v>
      </c>
      <c r="E353" s="94">
        <f ca="1">IF(D353&lt;$B$1,VLOOKUP(D353,[1]DI!$A$4:$B$15000,2,FALSE),0)</f>
        <v>0.13650000000000001</v>
      </c>
      <c r="F353" s="14">
        <f t="shared" ca="1" si="177"/>
        <v>1.00050788</v>
      </c>
      <c r="G353" s="14">
        <f ca="1">(TRUNC(PRODUCT($F$12:$F352),16))</f>
        <v>1.17199748198569</v>
      </c>
      <c r="H353" s="14">
        <f t="shared" ca="1" si="178"/>
        <v>1.16251472552157</v>
      </c>
      <c r="I353" s="14">
        <f t="shared" ca="1" si="179"/>
        <v>1.00815711</v>
      </c>
      <c r="J353" s="13">
        <f t="shared" si="192"/>
        <v>5.5E-2</v>
      </c>
      <c r="K353" s="33">
        <f t="shared" si="180"/>
        <v>45005</v>
      </c>
      <c r="L353" s="2">
        <f t="shared" si="181"/>
        <v>16</v>
      </c>
      <c r="M353" s="17">
        <f t="shared" si="182"/>
        <v>16</v>
      </c>
      <c r="N353" s="12">
        <f t="shared" si="183"/>
        <v>1.0034051980000001</v>
      </c>
      <c r="O353" s="12">
        <f t="shared" ca="1" si="184"/>
        <v>1.0115900849999999</v>
      </c>
      <c r="P353" s="17">
        <f t="shared" si="185"/>
        <v>0</v>
      </c>
      <c r="Q353" s="14">
        <f t="shared" ca="1" si="186"/>
        <v>115900.84999998999</v>
      </c>
      <c r="R353" s="21">
        <f t="shared" si="190"/>
        <v>0</v>
      </c>
      <c r="S353" s="14">
        <f t="shared" si="187"/>
        <v>0</v>
      </c>
      <c r="T353" s="4" t="str">
        <f t="shared" si="188"/>
        <v>J=</v>
      </c>
      <c r="U353" s="33">
        <f t="shared" si="189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91"/>
        <v>45029</v>
      </c>
      <c r="B354" s="124">
        <f t="shared" ca="1" si="175"/>
        <v>10123189.060000001</v>
      </c>
      <c r="C354" s="7">
        <f t="shared" si="176"/>
        <v>10000000</v>
      </c>
      <c r="D354" s="96">
        <f t="shared" si="193"/>
        <v>45028</v>
      </c>
      <c r="E354" s="94">
        <f ca="1">IF(D354&lt;$B$1,VLOOKUP(D354,[1]DI!$A$4:$B$15000,2,FALSE),0)</f>
        <v>0.13650000000000001</v>
      </c>
      <c r="F354" s="14">
        <f t="shared" ca="1" si="177"/>
        <v>1.00050788</v>
      </c>
      <c r="G354" s="14">
        <f ca="1">(TRUNC(PRODUCT($F$12:$F353),16))</f>
        <v>1.1725927160668499</v>
      </c>
      <c r="H354" s="14">
        <f t="shared" ca="1" si="178"/>
        <v>1.16251472552157</v>
      </c>
      <c r="I354" s="14">
        <f t="shared" ca="1" si="179"/>
        <v>1.0086691299999999</v>
      </c>
      <c r="J354" s="13">
        <f t="shared" si="192"/>
        <v>5.5E-2</v>
      </c>
      <c r="K354" s="33">
        <f t="shared" si="180"/>
        <v>45005</v>
      </c>
      <c r="L354" s="2">
        <f t="shared" si="181"/>
        <v>17</v>
      </c>
      <c r="M354" s="17">
        <f t="shared" si="182"/>
        <v>17</v>
      </c>
      <c r="N354" s="12">
        <f t="shared" si="183"/>
        <v>1.0036184079999999</v>
      </c>
      <c r="O354" s="12">
        <f t="shared" ca="1" si="184"/>
        <v>1.012318906</v>
      </c>
      <c r="P354" s="17">
        <f t="shared" si="185"/>
        <v>0</v>
      </c>
      <c r="Q354" s="14">
        <f t="shared" ca="1" si="186"/>
        <v>123189.06</v>
      </c>
      <c r="R354" s="21">
        <f t="shared" si="190"/>
        <v>0</v>
      </c>
      <c r="S354" s="14">
        <f t="shared" si="187"/>
        <v>0</v>
      </c>
      <c r="T354" s="4" t="str">
        <f t="shared" si="188"/>
        <v>J=</v>
      </c>
      <c r="U354" s="33">
        <f t="shared" si="189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91"/>
        <v>45030</v>
      </c>
      <c r="B355" s="124">
        <f t="shared" ca="1" si="175"/>
        <v>10130482.529999999</v>
      </c>
      <c r="C355" s="7">
        <f t="shared" si="176"/>
        <v>10000000</v>
      </c>
      <c r="D355" s="96">
        <f t="shared" si="193"/>
        <v>45029</v>
      </c>
      <c r="E355" s="94">
        <f ca="1">IF(D355&lt;$B$1,VLOOKUP(D355,[1]DI!$A$4:$B$15000,2,FALSE),0)</f>
        <v>0.13650000000000001</v>
      </c>
      <c r="F355" s="14">
        <f t="shared" ca="1" si="177"/>
        <v>1.00050788</v>
      </c>
      <c r="G355" s="14">
        <f ca="1">(TRUNC(PRODUCT($F$12:$F354),16))</f>
        <v>1.17318825245548</v>
      </c>
      <c r="H355" s="14">
        <f t="shared" ca="1" si="178"/>
        <v>1.16251472552157</v>
      </c>
      <c r="I355" s="14">
        <f t="shared" ca="1" si="179"/>
        <v>1.0091814100000001</v>
      </c>
      <c r="J355" s="13">
        <f t="shared" si="192"/>
        <v>5.5E-2</v>
      </c>
      <c r="K355" s="33">
        <f t="shared" si="180"/>
        <v>45005</v>
      </c>
      <c r="L355" s="2">
        <f t="shared" si="181"/>
        <v>18</v>
      </c>
      <c r="M355" s="17">
        <f t="shared" si="182"/>
        <v>18</v>
      </c>
      <c r="N355" s="12">
        <f t="shared" si="183"/>
        <v>1.0038316629999999</v>
      </c>
      <c r="O355" s="12">
        <f t="shared" ca="1" si="184"/>
        <v>1.013048253</v>
      </c>
      <c r="P355" s="17">
        <f t="shared" si="185"/>
        <v>0</v>
      </c>
      <c r="Q355" s="14">
        <f t="shared" ca="1" si="186"/>
        <v>130482.53</v>
      </c>
      <c r="R355" s="21">
        <f t="shared" si="190"/>
        <v>0</v>
      </c>
      <c r="S355" s="14">
        <f t="shared" si="187"/>
        <v>0</v>
      </c>
      <c r="T355" s="4" t="str">
        <f t="shared" si="188"/>
        <v>J=</v>
      </c>
      <c r="U355" s="33">
        <f t="shared" si="189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91"/>
        <v>45033</v>
      </c>
      <c r="B356" s="124">
        <f t="shared" ca="1" si="175"/>
        <v>10137781.34999999</v>
      </c>
      <c r="C356" s="7">
        <f t="shared" si="176"/>
        <v>10000000</v>
      </c>
      <c r="D356" s="96">
        <f t="shared" si="193"/>
        <v>45030</v>
      </c>
      <c r="E356" s="94">
        <f ca="1">IF(D356&lt;$B$1,VLOOKUP(D356,[1]DI!$A$4:$B$15000,2,FALSE),0)</f>
        <v>0.13650000000000001</v>
      </c>
      <c r="F356" s="14">
        <f t="shared" ca="1" si="177"/>
        <v>1.00050788</v>
      </c>
      <c r="G356" s="14">
        <f ca="1">(TRUNC(PRODUCT($F$12:$F355),16))</f>
        <v>1.1737840913051401</v>
      </c>
      <c r="H356" s="14">
        <f t="shared" ca="1" si="178"/>
        <v>1.16251472552157</v>
      </c>
      <c r="I356" s="14">
        <f t="shared" ca="1" si="179"/>
        <v>1.0096939599999999</v>
      </c>
      <c r="J356" s="13">
        <f t="shared" si="192"/>
        <v>5.5E-2</v>
      </c>
      <c r="K356" s="33">
        <f t="shared" si="180"/>
        <v>45005</v>
      </c>
      <c r="L356" s="2">
        <f t="shared" si="181"/>
        <v>19</v>
      </c>
      <c r="M356" s="17">
        <f t="shared" si="182"/>
        <v>19</v>
      </c>
      <c r="N356" s="12">
        <f t="shared" si="183"/>
        <v>1.0040449629999999</v>
      </c>
      <c r="O356" s="12">
        <f t="shared" ca="1" si="184"/>
        <v>1.0137781349999999</v>
      </c>
      <c r="P356" s="17">
        <f t="shared" si="185"/>
        <v>0</v>
      </c>
      <c r="Q356" s="14">
        <f t="shared" ca="1" si="186"/>
        <v>137781.34999998999</v>
      </c>
      <c r="R356" s="21">
        <f t="shared" si="190"/>
        <v>0</v>
      </c>
      <c r="S356" s="14">
        <f t="shared" si="187"/>
        <v>0</v>
      </c>
      <c r="T356" s="4" t="str">
        <f t="shared" si="188"/>
        <v>J=</v>
      </c>
      <c r="U356" s="33">
        <f t="shared" si="189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91"/>
        <v>45034</v>
      </c>
      <c r="B357" s="124">
        <f t="shared" ca="1" si="175"/>
        <v>10145085.32</v>
      </c>
      <c r="C357" s="7">
        <f t="shared" si="176"/>
        <v>10000000</v>
      </c>
      <c r="D357" s="96">
        <f t="shared" si="193"/>
        <v>45033</v>
      </c>
      <c r="E357" s="94">
        <f ca="1">IF(D357&lt;$B$1,VLOOKUP(D357,[1]DI!$A$4:$B$15000,2,FALSE),0)</f>
        <v>0.13650000000000001</v>
      </c>
      <c r="F357" s="14">
        <f t="shared" ca="1" si="177"/>
        <v>1.00050788</v>
      </c>
      <c r="G357" s="14">
        <f ca="1">(TRUNC(PRODUCT($F$12:$F356),16))</f>
        <v>1.1743802327694299</v>
      </c>
      <c r="H357" s="14">
        <f t="shared" ca="1" si="178"/>
        <v>1.16251472552157</v>
      </c>
      <c r="I357" s="14">
        <f t="shared" ca="1" si="179"/>
        <v>1.01020676</v>
      </c>
      <c r="J357" s="13">
        <f t="shared" si="192"/>
        <v>5.5E-2</v>
      </c>
      <c r="K357" s="33">
        <f t="shared" si="180"/>
        <v>45005</v>
      </c>
      <c r="L357" s="2">
        <f t="shared" si="181"/>
        <v>20</v>
      </c>
      <c r="M357" s="17">
        <f t="shared" si="182"/>
        <v>20</v>
      </c>
      <c r="N357" s="12">
        <f t="shared" si="183"/>
        <v>1.004258308</v>
      </c>
      <c r="O357" s="12">
        <f t="shared" ca="1" si="184"/>
        <v>1.014508532</v>
      </c>
      <c r="P357" s="17">
        <f t="shared" si="185"/>
        <v>0</v>
      </c>
      <c r="Q357" s="14">
        <f t="shared" ca="1" si="186"/>
        <v>145085.32</v>
      </c>
      <c r="R357" s="21">
        <f t="shared" si="190"/>
        <v>0</v>
      </c>
      <c r="S357" s="14">
        <f t="shared" si="187"/>
        <v>0</v>
      </c>
      <c r="T357" s="4" t="str">
        <f t="shared" si="188"/>
        <v>J=</v>
      </c>
      <c r="U357" s="33">
        <f t="shared" si="189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91"/>
        <v>45035</v>
      </c>
      <c r="B358" s="124">
        <f t="shared" ca="1" si="175"/>
        <v>10152394.54999999</v>
      </c>
      <c r="C358" s="7">
        <f t="shared" si="176"/>
        <v>10000000</v>
      </c>
      <c r="D358" s="96">
        <f t="shared" si="193"/>
        <v>45034</v>
      </c>
      <c r="E358" s="94">
        <f ca="1">IF(D358&lt;$B$1,VLOOKUP(D358,[1]DI!$A$4:$B$15000,2,FALSE),0)</f>
        <v>0.13650000000000001</v>
      </c>
      <c r="F358" s="14">
        <f t="shared" ca="1" si="177"/>
        <v>1.00050788</v>
      </c>
      <c r="G358" s="14">
        <f ca="1">(TRUNC(PRODUCT($F$12:$F357),16))</f>
        <v>1.17497667700205</v>
      </c>
      <c r="H358" s="14">
        <f t="shared" ca="1" si="178"/>
        <v>1.16251472552157</v>
      </c>
      <c r="I358" s="14">
        <f t="shared" ca="1" si="179"/>
        <v>1.01071982</v>
      </c>
      <c r="J358" s="13">
        <f t="shared" si="192"/>
        <v>5.5E-2</v>
      </c>
      <c r="K358" s="33">
        <f t="shared" si="180"/>
        <v>45005</v>
      </c>
      <c r="L358" s="2">
        <f t="shared" si="181"/>
        <v>21</v>
      </c>
      <c r="M358" s="17">
        <f t="shared" si="182"/>
        <v>21</v>
      </c>
      <c r="N358" s="12">
        <f t="shared" si="183"/>
        <v>1.004471699</v>
      </c>
      <c r="O358" s="12">
        <f t="shared" ca="1" si="184"/>
        <v>1.0152394549999999</v>
      </c>
      <c r="P358" s="17">
        <f t="shared" si="185"/>
        <v>0</v>
      </c>
      <c r="Q358" s="14">
        <f t="shared" ca="1" si="186"/>
        <v>152394.54999999001</v>
      </c>
      <c r="R358" s="21">
        <f t="shared" si="190"/>
        <v>0</v>
      </c>
      <c r="S358" s="14">
        <f t="shared" si="187"/>
        <v>0</v>
      </c>
      <c r="T358" s="4" t="str">
        <f t="shared" si="188"/>
        <v>J=</v>
      </c>
      <c r="U358" s="33">
        <f t="shared" si="189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91"/>
        <v>45036</v>
      </c>
      <c r="B359" s="124">
        <f t="shared" ca="1" si="175"/>
        <v>10159709.139999989</v>
      </c>
      <c r="C359" s="7">
        <f t="shared" si="176"/>
        <v>10000000</v>
      </c>
      <c r="D359" s="96">
        <f t="shared" si="193"/>
        <v>45035</v>
      </c>
      <c r="E359" s="94">
        <f ca="1">IF(D359&lt;$B$1,VLOOKUP(D359,[1]DI!$A$4:$B$15000,2,FALSE),0)</f>
        <v>0.13650000000000001</v>
      </c>
      <c r="F359" s="14">
        <f t="shared" ca="1" si="177"/>
        <v>1.00050788</v>
      </c>
      <c r="G359" s="14">
        <f ca="1">(TRUNC(PRODUCT($F$12:$F358),16))</f>
        <v>1.1755734241567699</v>
      </c>
      <c r="H359" s="14">
        <f t="shared" ca="1" si="178"/>
        <v>1.16251472552157</v>
      </c>
      <c r="I359" s="14">
        <f t="shared" ca="1" si="179"/>
        <v>1.01123315</v>
      </c>
      <c r="J359" s="13">
        <f t="shared" si="192"/>
        <v>5.5E-2</v>
      </c>
      <c r="K359" s="33">
        <f t="shared" si="180"/>
        <v>45005</v>
      </c>
      <c r="L359" s="2">
        <f t="shared" si="181"/>
        <v>22</v>
      </c>
      <c r="M359" s="17">
        <f t="shared" si="182"/>
        <v>22</v>
      </c>
      <c r="N359" s="12">
        <f t="shared" si="183"/>
        <v>1.0046851349999999</v>
      </c>
      <c r="O359" s="12">
        <f t="shared" ca="1" si="184"/>
        <v>1.0159709139999999</v>
      </c>
      <c r="P359" s="17">
        <f t="shared" si="185"/>
        <v>17</v>
      </c>
      <c r="Q359" s="14">
        <f t="shared" ca="1" si="186"/>
        <v>159709.13999999</v>
      </c>
      <c r="R359" s="21">
        <f t="shared" si="190"/>
        <v>0</v>
      </c>
      <c r="S359" s="14">
        <f t="shared" si="187"/>
        <v>0</v>
      </c>
      <c r="T359" s="4" t="str">
        <f t="shared" si="188"/>
        <v>J=</v>
      </c>
      <c r="U359" s="33">
        <f t="shared" si="189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91"/>
        <v>45040</v>
      </c>
      <c r="B360" s="124">
        <f t="shared" ca="1" si="175"/>
        <v>10007204.739999991</v>
      </c>
      <c r="C360" s="7">
        <f t="shared" si="176"/>
        <v>10000000</v>
      </c>
      <c r="D360" s="96">
        <f t="shared" si="193"/>
        <v>45036</v>
      </c>
      <c r="E360" s="94">
        <f ca="1">IF(D360&lt;$B$1,VLOOKUP(D360,[1]DI!$A$4:$B$15000,2,FALSE),0)</f>
        <v>0.13650000000000001</v>
      </c>
      <c r="F360" s="14">
        <f t="shared" ca="1" si="177"/>
        <v>1.00050788</v>
      </c>
      <c r="G360" s="14">
        <f ca="1">(TRUNC(PRODUCT($F$12:$F359),16))</f>
        <v>1.1761704743874299</v>
      </c>
      <c r="H360" s="14">
        <f t="shared" ca="1" si="178"/>
        <v>1.1755734241567699</v>
      </c>
      <c r="I360" s="14">
        <f t="shared" ca="1" si="179"/>
        <v>1.00050788</v>
      </c>
      <c r="J360" s="13">
        <f t="shared" si="192"/>
        <v>5.5E-2</v>
      </c>
      <c r="K360" s="33">
        <f t="shared" si="180"/>
        <v>45036</v>
      </c>
      <c r="L360" s="2">
        <f t="shared" si="181"/>
        <v>1</v>
      </c>
      <c r="M360" s="17">
        <f t="shared" si="182"/>
        <v>1</v>
      </c>
      <c r="N360" s="12">
        <f t="shared" si="183"/>
        <v>1.0002124859999999</v>
      </c>
      <c r="O360" s="12">
        <f t="shared" ca="1" si="184"/>
        <v>1.000720474</v>
      </c>
      <c r="P360" s="17">
        <f t="shared" si="185"/>
        <v>0</v>
      </c>
      <c r="Q360" s="14">
        <f t="shared" ca="1" si="186"/>
        <v>7204.7399999899999</v>
      </c>
      <c r="R360" s="21">
        <f t="shared" si="190"/>
        <v>0</v>
      </c>
      <c r="S360" s="14">
        <f t="shared" si="187"/>
        <v>0</v>
      </c>
      <c r="T360" s="4" t="str">
        <f t="shared" si="188"/>
        <v>J=</v>
      </c>
      <c r="U360" s="33">
        <f t="shared" si="189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91"/>
        <v>45041</v>
      </c>
      <c r="B361" s="124">
        <f t="shared" ca="1" si="175"/>
        <v>10014414.68999999</v>
      </c>
      <c r="C361" s="7">
        <f t="shared" si="176"/>
        <v>10000000</v>
      </c>
      <c r="D361" s="96">
        <f t="shared" si="193"/>
        <v>45040</v>
      </c>
      <c r="E361" s="94">
        <f ca="1">IF(D361&lt;$B$1,VLOOKUP(D361,[1]DI!$A$4:$B$15000,2,FALSE),0)</f>
        <v>0.13650000000000001</v>
      </c>
      <c r="F361" s="14">
        <f t="shared" ca="1" si="177"/>
        <v>1.00050788</v>
      </c>
      <c r="G361" s="14">
        <f ca="1">(TRUNC(PRODUCT($F$12:$F360),16))</f>
        <v>1.1767678278479601</v>
      </c>
      <c r="H361" s="14">
        <f t="shared" ca="1" si="178"/>
        <v>1.1755734241567699</v>
      </c>
      <c r="I361" s="14">
        <f t="shared" ca="1" si="179"/>
        <v>1.00101602</v>
      </c>
      <c r="J361" s="13">
        <f t="shared" si="192"/>
        <v>5.5E-2</v>
      </c>
      <c r="K361" s="33">
        <f t="shared" si="180"/>
        <v>45036</v>
      </c>
      <c r="L361" s="2">
        <f t="shared" si="181"/>
        <v>2</v>
      </c>
      <c r="M361" s="17">
        <f t="shared" si="182"/>
        <v>2</v>
      </c>
      <c r="N361" s="12">
        <f t="shared" si="183"/>
        <v>1.000425017</v>
      </c>
      <c r="O361" s="12">
        <f t="shared" ca="1" si="184"/>
        <v>1.001441469</v>
      </c>
      <c r="P361" s="17">
        <f t="shared" si="185"/>
        <v>0</v>
      </c>
      <c r="Q361" s="14">
        <f t="shared" ca="1" si="186"/>
        <v>14414.68999999</v>
      </c>
      <c r="R361" s="21">
        <f t="shared" si="190"/>
        <v>0</v>
      </c>
      <c r="S361" s="14">
        <f t="shared" si="187"/>
        <v>0</v>
      </c>
      <c r="T361" s="4" t="str">
        <f t="shared" si="188"/>
        <v>J=</v>
      </c>
      <c r="U361" s="33">
        <f t="shared" si="189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91"/>
        <v>45042</v>
      </c>
      <c r="B362" s="124">
        <f t="shared" ca="1" si="175"/>
        <v>10021629.75</v>
      </c>
      <c r="C362" s="7">
        <f t="shared" si="176"/>
        <v>10000000</v>
      </c>
      <c r="D362" s="96">
        <f t="shared" si="193"/>
        <v>45041</v>
      </c>
      <c r="E362" s="94">
        <f ca="1">IF(D362&lt;$B$1,VLOOKUP(D362,[1]DI!$A$4:$B$15000,2,FALSE),0)</f>
        <v>0.13650000000000001</v>
      </c>
      <c r="F362" s="14">
        <f t="shared" ca="1" si="177"/>
        <v>1.00050788</v>
      </c>
      <c r="G362" s="14">
        <f ca="1">(TRUNC(PRODUCT($F$12:$F361),16))</f>
        <v>1.17736548469237</v>
      </c>
      <c r="H362" s="14">
        <f t="shared" ca="1" si="178"/>
        <v>1.1755734241567699</v>
      </c>
      <c r="I362" s="14">
        <f t="shared" ca="1" si="179"/>
        <v>1.00152441</v>
      </c>
      <c r="J362" s="13">
        <f t="shared" si="192"/>
        <v>5.5E-2</v>
      </c>
      <c r="K362" s="33">
        <f t="shared" si="180"/>
        <v>45036</v>
      </c>
      <c r="L362" s="2">
        <f t="shared" si="181"/>
        <v>3</v>
      </c>
      <c r="M362" s="17">
        <f t="shared" si="182"/>
        <v>3</v>
      </c>
      <c r="N362" s="12">
        <f t="shared" si="183"/>
        <v>1.000637593</v>
      </c>
      <c r="O362" s="12">
        <f t="shared" ca="1" si="184"/>
        <v>1.0021629750000001</v>
      </c>
      <c r="P362" s="17">
        <f t="shared" si="185"/>
        <v>0</v>
      </c>
      <c r="Q362" s="14">
        <f t="shared" ca="1" si="186"/>
        <v>21629.75</v>
      </c>
      <c r="R362" s="21">
        <f t="shared" si="190"/>
        <v>0</v>
      </c>
      <c r="S362" s="14">
        <f t="shared" si="187"/>
        <v>0</v>
      </c>
      <c r="T362" s="4" t="str">
        <f t="shared" si="188"/>
        <v>J=</v>
      </c>
      <c r="U362" s="33">
        <f t="shared" si="189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91"/>
        <v>45043</v>
      </c>
      <c r="B363" s="124">
        <f t="shared" ca="1" si="175"/>
        <v>10028850.140000001</v>
      </c>
      <c r="C363" s="7">
        <f t="shared" si="176"/>
        <v>10000000</v>
      </c>
      <c r="D363" s="96">
        <f t="shared" si="193"/>
        <v>45042</v>
      </c>
      <c r="E363" s="94">
        <f ca="1">IF(D363&lt;$B$1,VLOOKUP(D363,[1]DI!$A$4:$B$15000,2,FALSE),0)</f>
        <v>0.13650000000000001</v>
      </c>
      <c r="F363" s="14">
        <f t="shared" ca="1" si="177"/>
        <v>1.00050788</v>
      </c>
      <c r="G363" s="14">
        <f ca="1">(TRUNC(PRODUCT($F$12:$F362),16))</f>
        <v>1.1779634450747301</v>
      </c>
      <c r="H363" s="14">
        <f t="shared" ca="1" si="178"/>
        <v>1.1755734241567699</v>
      </c>
      <c r="I363" s="14">
        <f t="shared" ca="1" si="179"/>
        <v>1.00203307</v>
      </c>
      <c r="J363" s="13">
        <f t="shared" si="192"/>
        <v>5.5E-2</v>
      </c>
      <c r="K363" s="33">
        <f t="shared" si="180"/>
        <v>45036</v>
      </c>
      <c r="L363" s="2">
        <f t="shared" si="181"/>
        <v>4</v>
      </c>
      <c r="M363" s="17">
        <f t="shared" si="182"/>
        <v>4</v>
      </c>
      <c r="N363" s="12">
        <f t="shared" si="183"/>
        <v>1.000850215</v>
      </c>
      <c r="O363" s="12">
        <f t="shared" ca="1" si="184"/>
        <v>1.0028850140000001</v>
      </c>
      <c r="P363" s="17">
        <f t="shared" si="185"/>
        <v>0</v>
      </c>
      <c r="Q363" s="14">
        <f t="shared" ca="1" si="186"/>
        <v>28850.14</v>
      </c>
      <c r="R363" s="21">
        <f t="shared" si="190"/>
        <v>0</v>
      </c>
      <c r="S363" s="14">
        <f t="shared" si="187"/>
        <v>0</v>
      </c>
      <c r="T363" s="4" t="str">
        <f t="shared" si="188"/>
        <v>J=</v>
      </c>
      <c r="U363" s="33">
        <f t="shared" si="189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91"/>
        <v>45044</v>
      </c>
      <c r="B364" s="124">
        <f t="shared" ca="1" si="175"/>
        <v>10036075.630000001</v>
      </c>
      <c r="C364" s="7">
        <f t="shared" si="176"/>
        <v>10000000</v>
      </c>
      <c r="D364" s="96">
        <f t="shared" si="193"/>
        <v>45043</v>
      </c>
      <c r="E364" s="94">
        <f ca="1">IF(D364&lt;$B$1,VLOOKUP(D364,[1]DI!$A$4:$B$15000,2,FALSE),0)</f>
        <v>0.13650000000000001</v>
      </c>
      <c r="F364" s="14">
        <f t="shared" ca="1" si="177"/>
        <v>1.00050788</v>
      </c>
      <c r="G364" s="14">
        <f ca="1">(TRUNC(PRODUCT($F$12:$F363),16))</f>
        <v>1.17856170914922</v>
      </c>
      <c r="H364" s="14">
        <f t="shared" ca="1" si="178"/>
        <v>1.1755734241567699</v>
      </c>
      <c r="I364" s="14">
        <f t="shared" ca="1" si="179"/>
        <v>1.0025419799999999</v>
      </c>
      <c r="J364" s="13">
        <f t="shared" si="192"/>
        <v>5.5E-2</v>
      </c>
      <c r="K364" s="33">
        <f t="shared" si="180"/>
        <v>45036</v>
      </c>
      <c r="L364" s="2">
        <f t="shared" si="181"/>
        <v>5</v>
      </c>
      <c r="M364" s="17">
        <f t="shared" si="182"/>
        <v>5</v>
      </c>
      <c r="N364" s="12">
        <f t="shared" si="183"/>
        <v>1.001062881</v>
      </c>
      <c r="O364" s="12">
        <f t="shared" ca="1" si="184"/>
        <v>1.0036075630000001</v>
      </c>
      <c r="P364" s="17">
        <f t="shared" si="185"/>
        <v>0</v>
      </c>
      <c r="Q364" s="14">
        <f t="shared" ca="1" si="186"/>
        <v>36075.629999999997</v>
      </c>
      <c r="R364" s="21">
        <f t="shared" si="190"/>
        <v>0</v>
      </c>
      <c r="S364" s="14">
        <f t="shared" si="187"/>
        <v>0</v>
      </c>
      <c r="T364" s="4" t="str">
        <f t="shared" si="188"/>
        <v>J=</v>
      </c>
      <c r="U364" s="33">
        <f t="shared" si="189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91"/>
        <v>45048</v>
      </c>
      <c r="B365" s="124">
        <f t="shared" ca="1" si="175"/>
        <v>10043306.35</v>
      </c>
      <c r="C365" s="7">
        <f t="shared" si="176"/>
        <v>10000000</v>
      </c>
      <c r="D365" s="96">
        <f t="shared" si="193"/>
        <v>45044</v>
      </c>
      <c r="E365" s="94">
        <f ca="1">IF(D365&lt;$B$1,VLOOKUP(D365,[1]DI!$A$4:$B$15000,2,FALSE),0)</f>
        <v>0.13650000000000001</v>
      </c>
      <c r="F365" s="14">
        <f t="shared" ca="1" si="177"/>
        <v>1.00050788</v>
      </c>
      <c r="G365" s="14">
        <f ca="1">(TRUNC(PRODUCT($F$12:$F364),16))</f>
        <v>1.17916027707006</v>
      </c>
      <c r="H365" s="14">
        <f t="shared" ca="1" si="178"/>
        <v>1.1755734241567699</v>
      </c>
      <c r="I365" s="14">
        <f t="shared" ca="1" si="179"/>
        <v>1.0030511499999999</v>
      </c>
      <c r="J365" s="13">
        <f t="shared" si="192"/>
        <v>5.5E-2</v>
      </c>
      <c r="K365" s="33">
        <f t="shared" si="180"/>
        <v>45036</v>
      </c>
      <c r="L365" s="2">
        <f t="shared" si="181"/>
        <v>6</v>
      </c>
      <c r="M365" s="17">
        <f t="shared" si="182"/>
        <v>6</v>
      </c>
      <c r="N365" s="12">
        <f t="shared" si="183"/>
        <v>1.0012755929999999</v>
      </c>
      <c r="O365" s="12">
        <f t="shared" ca="1" si="184"/>
        <v>1.0043306350000001</v>
      </c>
      <c r="P365" s="17">
        <f t="shared" si="185"/>
        <v>0</v>
      </c>
      <c r="Q365" s="14">
        <f t="shared" ca="1" si="186"/>
        <v>43306.35</v>
      </c>
      <c r="R365" s="21">
        <f t="shared" si="190"/>
        <v>0</v>
      </c>
      <c r="S365" s="14">
        <f t="shared" si="187"/>
        <v>0</v>
      </c>
      <c r="T365" s="4" t="str">
        <f t="shared" si="188"/>
        <v>J=</v>
      </c>
      <c r="U365" s="33">
        <f t="shared" si="189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91"/>
        <v>45049</v>
      </c>
      <c r="B366" s="124">
        <f t="shared" ca="1" si="175"/>
        <v>10050542.28999999</v>
      </c>
      <c r="C366" s="7">
        <f t="shared" si="176"/>
        <v>10000000</v>
      </c>
      <c r="D366" s="96">
        <f t="shared" si="193"/>
        <v>45048</v>
      </c>
      <c r="E366" s="94">
        <f ca="1">IF(D366&lt;$B$1,VLOOKUP(D366,[1]DI!$A$4:$B$15000,2,FALSE),0)</f>
        <v>0.13650000000000001</v>
      </c>
      <c r="F366" s="14">
        <f t="shared" ca="1" si="177"/>
        <v>1.00050788</v>
      </c>
      <c r="G366" s="14">
        <f ca="1">(TRUNC(PRODUCT($F$12:$F365),16))</f>
        <v>1.17975914899158</v>
      </c>
      <c r="H366" s="14">
        <f t="shared" ca="1" si="178"/>
        <v>1.1755734241567699</v>
      </c>
      <c r="I366" s="14">
        <f t="shared" ca="1" si="179"/>
        <v>1.00356058</v>
      </c>
      <c r="J366" s="13">
        <f t="shared" si="192"/>
        <v>5.5E-2</v>
      </c>
      <c r="K366" s="33">
        <f t="shared" si="180"/>
        <v>45036</v>
      </c>
      <c r="L366" s="2">
        <f t="shared" si="181"/>
        <v>7</v>
      </c>
      <c r="M366" s="17">
        <f t="shared" si="182"/>
        <v>7</v>
      </c>
      <c r="N366" s="12">
        <f t="shared" si="183"/>
        <v>1.00148835</v>
      </c>
      <c r="O366" s="12">
        <f t="shared" ca="1" si="184"/>
        <v>1.005054229</v>
      </c>
      <c r="P366" s="17">
        <f t="shared" si="185"/>
        <v>0</v>
      </c>
      <c r="Q366" s="14">
        <f t="shared" ca="1" si="186"/>
        <v>50542.289999989996</v>
      </c>
      <c r="R366" s="21">
        <f t="shared" si="190"/>
        <v>0</v>
      </c>
      <c r="S366" s="14">
        <f t="shared" si="187"/>
        <v>0</v>
      </c>
      <c r="T366" s="4" t="str">
        <f t="shared" si="188"/>
        <v>J=</v>
      </c>
      <c r="U366" s="33">
        <f t="shared" si="189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91"/>
        <v>45050</v>
      </c>
      <c r="B367" s="124">
        <f t="shared" ca="1" si="175"/>
        <v>10057783.460000001</v>
      </c>
      <c r="C367" s="7">
        <f t="shared" si="176"/>
        <v>10000000</v>
      </c>
      <c r="D367" s="96">
        <f t="shared" si="193"/>
        <v>45049</v>
      </c>
      <c r="E367" s="94">
        <f ca="1">IF(D367&lt;$B$1,VLOOKUP(D367,[1]DI!$A$4:$B$15000,2,FALSE),0)</f>
        <v>0.13650000000000001</v>
      </c>
      <c r="F367" s="14">
        <f t="shared" ca="1" si="177"/>
        <v>1.00050788</v>
      </c>
      <c r="G367" s="14">
        <f ca="1">(TRUNC(PRODUCT($F$12:$F366),16))</f>
        <v>1.18035832506817</v>
      </c>
      <c r="H367" s="14">
        <f t="shared" ca="1" si="178"/>
        <v>1.1755734241567699</v>
      </c>
      <c r="I367" s="14">
        <f t="shared" ca="1" si="179"/>
        <v>1.0040702699999999</v>
      </c>
      <c r="J367" s="13">
        <f t="shared" si="192"/>
        <v>5.5E-2</v>
      </c>
      <c r="K367" s="33">
        <f t="shared" si="180"/>
        <v>45036</v>
      </c>
      <c r="L367" s="2">
        <f t="shared" si="181"/>
        <v>8</v>
      </c>
      <c r="M367" s="17">
        <f t="shared" si="182"/>
        <v>8</v>
      </c>
      <c r="N367" s="12">
        <f t="shared" si="183"/>
        <v>1.0017011520000001</v>
      </c>
      <c r="O367" s="12">
        <f t="shared" ca="1" si="184"/>
        <v>1.005778346</v>
      </c>
      <c r="P367" s="17">
        <f t="shared" si="185"/>
        <v>0</v>
      </c>
      <c r="Q367" s="14">
        <f t="shared" ca="1" si="186"/>
        <v>57783.46</v>
      </c>
      <c r="R367" s="21">
        <f t="shared" si="190"/>
        <v>0</v>
      </c>
      <c r="S367" s="14">
        <f t="shared" si="187"/>
        <v>0</v>
      </c>
      <c r="T367" s="4" t="str">
        <f t="shared" si="188"/>
        <v>J=</v>
      </c>
      <c r="U367" s="33">
        <f t="shared" si="189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91"/>
        <v>45051</v>
      </c>
      <c r="B368" s="124">
        <f t="shared" ca="1" si="175"/>
        <v>10065029.86999999</v>
      </c>
      <c r="C368" s="7">
        <f t="shared" si="176"/>
        <v>10000000</v>
      </c>
      <c r="D368" s="96">
        <f t="shared" si="193"/>
        <v>45050</v>
      </c>
      <c r="E368" s="94">
        <f ca="1">IF(D368&lt;$B$1,VLOOKUP(D368,[1]DI!$A$4:$B$15000,2,FALSE),0)</f>
        <v>0.13650000000000001</v>
      </c>
      <c r="F368" s="14">
        <f t="shared" ca="1" si="177"/>
        <v>1.00050788</v>
      </c>
      <c r="G368" s="14">
        <f ca="1">(TRUNC(PRODUCT($F$12:$F367),16))</f>
        <v>1.1809578054543</v>
      </c>
      <c r="H368" s="14">
        <f t="shared" ca="1" si="178"/>
        <v>1.1755734241567699</v>
      </c>
      <c r="I368" s="14">
        <f t="shared" ca="1" si="179"/>
        <v>1.00458022</v>
      </c>
      <c r="J368" s="13">
        <f t="shared" si="192"/>
        <v>5.5E-2</v>
      </c>
      <c r="K368" s="33">
        <f t="shared" si="180"/>
        <v>45036</v>
      </c>
      <c r="L368" s="2">
        <f t="shared" si="181"/>
        <v>9</v>
      </c>
      <c r="M368" s="17">
        <f t="shared" si="182"/>
        <v>9</v>
      </c>
      <c r="N368" s="12">
        <f t="shared" si="183"/>
        <v>1.001914</v>
      </c>
      <c r="O368" s="12">
        <f t="shared" ca="1" si="184"/>
        <v>1.006502987</v>
      </c>
      <c r="P368" s="17">
        <f t="shared" si="185"/>
        <v>0</v>
      </c>
      <c r="Q368" s="14">
        <f t="shared" ca="1" si="186"/>
        <v>65029.869999989998</v>
      </c>
      <c r="R368" s="21">
        <f t="shared" si="190"/>
        <v>0</v>
      </c>
      <c r="S368" s="14">
        <f t="shared" si="187"/>
        <v>0</v>
      </c>
      <c r="T368" s="4" t="str">
        <f t="shared" si="188"/>
        <v>J=</v>
      </c>
      <c r="U368" s="33">
        <f t="shared" si="189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91"/>
        <v>45054</v>
      </c>
      <c r="B369" s="124">
        <f t="shared" ca="1" si="175"/>
        <v>10072281.389999989</v>
      </c>
      <c r="C369" s="7">
        <f t="shared" si="176"/>
        <v>10000000</v>
      </c>
      <c r="D369" s="96">
        <f t="shared" si="193"/>
        <v>45051</v>
      </c>
      <c r="E369" s="94">
        <f ca="1">IF(D369&lt;$B$1,VLOOKUP(D369,[1]DI!$A$4:$B$15000,2,FALSE),0)</f>
        <v>0.13650000000000001</v>
      </c>
      <c r="F369" s="14">
        <f t="shared" ca="1" si="177"/>
        <v>1.00050788</v>
      </c>
      <c r="G369" s="14">
        <f ca="1">(TRUNC(PRODUCT($F$12:$F368),16))</f>
        <v>1.1815575903045401</v>
      </c>
      <c r="H369" s="14">
        <f t="shared" ca="1" si="178"/>
        <v>1.1755734241567699</v>
      </c>
      <c r="I369" s="14">
        <f t="shared" ca="1" si="179"/>
        <v>1.0050904199999999</v>
      </c>
      <c r="J369" s="13">
        <f t="shared" si="192"/>
        <v>5.5E-2</v>
      </c>
      <c r="K369" s="33">
        <f t="shared" si="180"/>
        <v>45036</v>
      </c>
      <c r="L369" s="2">
        <f t="shared" si="181"/>
        <v>10</v>
      </c>
      <c r="M369" s="17">
        <f t="shared" si="182"/>
        <v>10</v>
      </c>
      <c r="N369" s="12">
        <f t="shared" si="183"/>
        <v>1.0021268919999999</v>
      </c>
      <c r="O369" s="12">
        <f t="shared" ca="1" si="184"/>
        <v>1.007228139</v>
      </c>
      <c r="P369" s="17">
        <f t="shared" si="185"/>
        <v>0</v>
      </c>
      <c r="Q369" s="14">
        <f t="shared" ca="1" si="186"/>
        <v>72281.389999990002</v>
      </c>
      <c r="R369" s="21">
        <f t="shared" si="190"/>
        <v>0</v>
      </c>
      <c r="S369" s="14">
        <f t="shared" si="187"/>
        <v>0</v>
      </c>
      <c r="T369" s="4" t="str">
        <f t="shared" si="188"/>
        <v>J=</v>
      </c>
      <c r="U369" s="33">
        <f t="shared" si="189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91"/>
        <v>45055</v>
      </c>
      <c r="B370" s="124">
        <f t="shared" ref="B370:B433" ca="1" si="194">IF(A370&lt;=TODAY(),C370+Q370,IF(AND(A370&gt;TODAY(),A370&lt;=$B$1),IF(VLOOKUP(TODAY(),$A$10:$E$5000,4,FALSE)=0,"n.d",C370+Q370),"n.d"))</f>
        <v>10079538.249999991</v>
      </c>
      <c r="C370" s="7">
        <f t="shared" ref="C370:C433" si="195">(C369-S369)</f>
        <v>10000000</v>
      </c>
      <c r="D370" s="96">
        <f t="shared" si="193"/>
        <v>45054</v>
      </c>
      <c r="E370" s="94">
        <f ca="1">IF(D370&lt;$B$1,VLOOKUP(D370,[1]DI!$A$4:$B$15000,2,FALSE),0)</f>
        <v>0.13650000000000001</v>
      </c>
      <c r="F370" s="14">
        <f t="shared" ref="F370:F433" ca="1" si="196">ROUND(((1+E370)^(1/252)),8)</f>
        <v>1.00050788</v>
      </c>
      <c r="G370" s="14">
        <f ca="1">(TRUNC(PRODUCT($F$12:$F369),16))</f>
        <v>1.1821576797735001</v>
      </c>
      <c r="H370" s="14">
        <f t="shared" ref="H370:H433" ca="1" si="197">IF(P369&gt;0,G369,H369)</f>
        <v>1.1755734241567699</v>
      </c>
      <c r="I370" s="14">
        <f t="shared" ref="I370:I433" ca="1" si="198">ROUND(G370/H370,8)</f>
        <v>1.00560089</v>
      </c>
      <c r="J370" s="13">
        <f t="shared" si="192"/>
        <v>5.5E-2</v>
      </c>
      <c r="K370" s="33">
        <f t="shared" ref="K370:K433" si="199">IF(P369&gt;0,VLOOKUP(P369,W$12:AG$150,2),K369)</f>
        <v>45036</v>
      </c>
      <c r="L370" s="2">
        <f t="shared" ref="L370:L433" si="200">IF(A370&gt;K370,IF(NETWORKDAYS(K370,A370,$W$160:$W$544)-1=0,1,NETWORKDAYS(K370,A370,$W$160:$W$544)-1),0)</f>
        <v>11</v>
      </c>
      <c r="M370" s="17">
        <f t="shared" ref="M370:M433" si="201">IF(AND(L370=1,L369=1),1,IF(L370&gt;0,IF(L370=L369,L370+1,L370),0))</f>
        <v>11</v>
      </c>
      <c r="N370" s="12">
        <f t="shared" ref="N370:N433" si="202">ROUND((J370+1)^(M370/252),9)</f>
        <v>1.0023398299999999</v>
      </c>
      <c r="O370" s="12">
        <f t="shared" ref="O370:O433" ca="1" si="203">ROUND(I370*N370,9)</f>
        <v>1.007953825</v>
      </c>
      <c r="P370" s="17">
        <f t="shared" ref="P370:P433" si="204">IF(VLOOKUP(A370,X$12:AE$150,8)=VLOOKUP(A369,X$12:AE$150,8),0,VLOOKUP(A370,X$12:AE$150,8))</f>
        <v>0</v>
      </c>
      <c r="Q370" s="14">
        <f t="shared" ref="Q370:Q433" ca="1" si="205">TRUNC(((O370-1)*C370),8)</f>
        <v>79538.249999990003</v>
      </c>
      <c r="R370" s="21">
        <f t="shared" si="190"/>
        <v>0</v>
      </c>
      <c r="S370" s="14">
        <f t="shared" ref="S370:S433" si="206">IF(R370&gt;0,TRUNC(R370*C370,8),0)</f>
        <v>0</v>
      </c>
      <c r="T370" s="4" t="str">
        <f t="shared" ref="T370:T433" si="207">IF(P369&gt;0,VLOOKUP(P369,W$12:AG$150,10),T369)</f>
        <v>J=</v>
      </c>
      <c r="U370" s="33">
        <f t="shared" ref="U370:U433" si="208">IF(P369&gt;0,VLOOKUP(P369,W$12:AG$150,11),U369)</f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91"/>
        <v>45056</v>
      </c>
      <c r="B371" s="124">
        <f t="shared" ca="1" si="194"/>
        <v>10086800.25</v>
      </c>
      <c r="C371" s="7">
        <f t="shared" si="195"/>
        <v>10000000</v>
      </c>
      <c r="D371" s="96">
        <f t="shared" si="193"/>
        <v>45055</v>
      </c>
      <c r="E371" s="94">
        <f ca="1">IF(D371&lt;$B$1,VLOOKUP(D371,[1]DI!$A$4:$B$15000,2,FALSE),0)</f>
        <v>0.13650000000000001</v>
      </c>
      <c r="F371" s="14">
        <f t="shared" ca="1" si="196"/>
        <v>1.00050788</v>
      </c>
      <c r="G371" s="14">
        <f ca="1">(TRUNC(PRODUCT($F$12:$F370),16))</f>
        <v>1.1827580740159001</v>
      </c>
      <c r="H371" s="14">
        <f t="shared" ca="1" si="197"/>
        <v>1.1755734241567699</v>
      </c>
      <c r="I371" s="14">
        <f t="shared" ca="1" si="198"/>
        <v>1.00611161</v>
      </c>
      <c r="J371" s="13">
        <f t="shared" si="192"/>
        <v>5.5E-2</v>
      </c>
      <c r="K371" s="33">
        <f t="shared" si="199"/>
        <v>45036</v>
      </c>
      <c r="L371" s="2">
        <f t="shared" si="200"/>
        <v>12</v>
      </c>
      <c r="M371" s="17">
        <f t="shared" si="201"/>
        <v>12</v>
      </c>
      <c r="N371" s="12">
        <f t="shared" si="202"/>
        <v>1.0025528130000001</v>
      </c>
      <c r="O371" s="12">
        <f t="shared" ca="1" si="203"/>
        <v>1.0086800250000001</v>
      </c>
      <c r="P371" s="17">
        <f t="shared" si="204"/>
        <v>0</v>
      </c>
      <c r="Q371" s="14">
        <f t="shared" ca="1" si="205"/>
        <v>86800.25</v>
      </c>
      <c r="R371" s="21">
        <f t="shared" si="190"/>
        <v>0</v>
      </c>
      <c r="S371" s="14">
        <f t="shared" si="206"/>
        <v>0</v>
      </c>
      <c r="T371" s="4" t="str">
        <f t="shared" si="207"/>
        <v>J=</v>
      </c>
      <c r="U371" s="33">
        <f t="shared" si="208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91"/>
        <v>45057</v>
      </c>
      <c r="B372" s="124">
        <f t="shared" ca="1" si="194"/>
        <v>10094067.589999991</v>
      </c>
      <c r="C372" s="7">
        <f t="shared" si="195"/>
        <v>10000000</v>
      </c>
      <c r="D372" s="96">
        <f t="shared" si="193"/>
        <v>45056</v>
      </c>
      <c r="E372" s="94">
        <f ca="1">IF(D372&lt;$B$1,VLOOKUP(D372,[1]DI!$A$4:$B$15000,2,FALSE),0)</f>
        <v>0.13650000000000001</v>
      </c>
      <c r="F372" s="14">
        <f t="shared" ca="1" si="196"/>
        <v>1.00050788</v>
      </c>
      <c r="G372" s="14">
        <f ca="1">(TRUNC(PRODUCT($F$12:$F371),16))</f>
        <v>1.18335877318653</v>
      </c>
      <c r="H372" s="14">
        <f t="shared" ca="1" si="197"/>
        <v>1.1755734241567699</v>
      </c>
      <c r="I372" s="14">
        <f t="shared" ca="1" si="198"/>
        <v>1.0066226</v>
      </c>
      <c r="J372" s="13">
        <f t="shared" si="192"/>
        <v>5.5E-2</v>
      </c>
      <c r="K372" s="33">
        <f t="shared" si="199"/>
        <v>45036</v>
      </c>
      <c r="L372" s="2">
        <f t="shared" si="200"/>
        <v>13</v>
      </c>
      <c r="M372" s="17">
        <f t="shared" si="201"/>
        <v>13</v>
      </c>
      <c r="N372" s="12">
        <f t="shared" si="202"/>
        <v>1.0027658420000001</v>
      </c>
      <c r="O372" s="12">
        <f t="shared" ca="1" si="203"/>
        <v>1.009406759</v>
      </c>
      <c r="P372" s="17">
        <f t="shared" si="204"/>
        <v>0</v>
      </c>
      <c r="Q372" s="14">
        <f t="shared" ca="1" si="205"/>
        <v>94067.589999989999</v>
      </c>
      <c r="R372" s="21">
        <f t="shared" si="190"/>
        <v>0</v>
      </c>
      <c r="S372" s="14">
        <f t="shared" si="206"/>
        <v>0</v>
      </c>
      <c r="T372" s="4" t="str">
        <f t="shared" si="207"/>
        <v>J=</v>
      </c>
      <c r="U372" s="33">
        <f t="shared" si="208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91"/>
        <v>45058</v>
      </c>
      <c r="B373" s="124">
        <f t="shared" ca="1" si="194"/>
        <v>10101340.059999989</v>
      </c>
      <c r="C373" s="7">
        <f t="shared" si="195"/>
        <v>10000000</v>
      </c>
      <c r="D373" s="96">
        <f t="shared" si="193"/>
        <v>45057</v>
      </c>
      <c r="E373" s="94">
        <f ca="1">IF(D373&lt;$B$1,VLOOKUP(D373,[1]DI!$A$4:$B$15000,2,FALSE),0)</f>
        <v>0.13650000000000001</v>
      </c>
      <c r="F373" s="14">
        <f t="shared" ca="1" si="196"/>
        <v>1.00050788</v>
      </c>
      <c r="G373" s="14">
        <f ca="1">(TRUNC(PRODUCT($F$12:$F372),16))</f>
        <v>1.1839597774402599</v>
      </c>
      <c r="H373" s="14">
        <f t="shared" ca="1" si="197"/>
        <v>1.1755734241567699</v>
      </c>
      <c r="I373" s="14">
        <f t="shared" ca="1" si="198"/>
        <v>1.0071338400000001</v>
      </c>
      <c r="J373" s="13">
        <f t="shared" si="192"/>
        <v>5.5E-2</v>
      </c>
      <c r="K373" s="33">
        <f t="shared" si="199"/>
        <v>45036</v>
      </c>
      <c r="L373" s="2">
        <f t="shared" si="200"/>
        <v>14</v>
      </c>
      <c r="M373" s="17">
        <f t="shared" si="201"/>
        <v>14</v>
      </c>
      <c r="N373" s="12">
        <f t="shared" si="202"/>
        <v>1.0029789149999999</v>
      </c>
      <c r="O373" s="12">
        <f t="shared" ca="1" si="203"/>
        <v>1.0101340059999999</v>
      </c>
      <c r="P373" s="17">
        <f t="shared" si="204"/>
        <v>0</v>
      </c>
      <c r="Q373" s="14">
        <f t="shared" ca="1" si="205"/>
        <v>101340.05999999</v>
      </c>
      <c r="R373" s="21">
        <f t="shared" si="190"/>
        <v>0</v>
      </c>
      <c r="S373" s="14">
        <f t="shared" si="206"/>
        <v>0</v>
      </c>
      <c r="T373" s="4" t="str">
        <f t="shared" si="207"/>
        <v>J=</v>
      </c>
      <c r="U373" s="33">
        <f t="shared" si="208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91"/>
        <v>45061</v>
      </c>
      <c r="B374" s="124">
        <f t="shared" ca="1" si="194"/>
        <v>10108617.779999999</v>
      </c>
      <c r="C374" s="7">
        <f t="shared" si="195"/>
        <v>10000000</v>
      </c>
      <c r="D374" s="96">
        <f t="shared" si="193"/>
        <v>45058</v>
      </c>
      <c r="E374" s="94">
        <f ca="1">IF(D374&lt;$B$1,VLOOKUP(D374,[1]DI!$A$4:$B$15000,2,FALSE),0)</f>
        <v>0.13650000000000001</v>
      </c>
      <c r="F374" s="14">
        <f t="shared" ca="1" si="196"/>
        <v>1.00050788</v>
      </c>
      <c r="G374" s="14">
        <f ca="1">(TRUNC(PRODUCT($F$12:$F373),16))</f>
        <v>1.18456108693203</v>
      </c>
      <c r="H374" s="14">
        <f t="shared" ca="1" si="197"/>
        <v>1.1755734241567699</v>
      </c>
      <c r="I374" s="14">
        <f t="shared" ca="1" si="198"/>
        <v>1.0076453400000001</v>
      </c>
      <c r="J374" s="13">
        <f t="shared" si="192"/>
        <v>5.5E-2</v>
      </c>
      <c r="K374" s="33">
        <f t="shared" si="199"/>
        <v>45036</v>
      </c>
      <c r="L374" s="2">
        <f t="shared" si="200"/>
        <v>15</v>
      </c>
      <c r="M374" s="17">
        <f t="shared" si="201"/>
        <v>15</v>
      </c>
      <c r="N374" s="12">
        <f t="shared" si="202"/>
        <v>1.003192034</v>
      </c>
      <c r="O374" s="12">
        <f t="shared" ca="1" si="203"/>
        <v>1.010861778</v>
      </c>
      <c r="P374" s="17">
        <f t="shared" si="204"/>
        <v>0</v>
      </c>
      <c r="Q374" s="14">
        <f t="shared" ca="1" si="205"/>
        <v>108617.78</v>
      </c>
      <c r="R374" s="21">
        <f t="shared" si="190"/>
        <v>0</v>
      </c>
      <c r="S374" s="14">
        <f t="shared" si="206"/>
        <v>0</v>
      </c>
      <c r="T374" s="4" t="str">
        <f t="shared" si="207"/>
        <v>J=</v>
      </c>
      <c r="U374" s="33">
        <f t="shared" si="208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91"/>
        <v>45062</v>
      </c>
      <c r="B375" s="124">
        <f t="shared" ca="1" si="194"/>
        <v>10115900.84999999</v>
      </c>
      <c r="C375" s="7">
        <f t="shared" si="195"/>
        <v>10000000</v>
      </c>
      <c r="D375" s="96">
        <f t="shared" si="193"/>
        <v>45061</v>
      </c>
      <c r="E375" s="94">
        <f ca="1">IF(D375&lt;$B$1,VLOOKUP(D375,[1]DI!$A$4:$B$15000,2,FALSE),0)</f>
        <v>0.13650000000000001</v>
      </c>
      <c r="F375" s="14">
        <f t="shared" ca="1" si="196"/>
        <v>1.00050788</v>
      </c>
      <c r="G375" s="14">
        <f ca="1">(TRUNC(PRODUCT($F$12:$F374),16))</f>
        <v>1.18516270181686</v>
      </c>
      <c r="H375" s="14">
        <f t="shared" ca="1" si="197"/>
        <v>1.1755734241567699</v>
      </c>
      <c r="I375" s="14">
        <f t="shared" ca="1" si="198"/>
        <v>1.00815711</v>
      </c>
      <c r="J375" s="13">
        <f t="shared" si="192"/>
        <v>5.5E-2</v>
      </c>
      <c r="K375" s="33">
        <f t="shared" si="199"/>
        <v>45036</v>
      </c>
      <c r="L375" s="2">
        <f t="shared" si="200"/>
        <v>16</v>
      </c>
      <c r="M375" s="17">
        <f t="shared" si="201"/>
        <v>16</v>
      </c>
      <c r="N375" s="12">
        <f t="shared" si="202"/>
        <v>1.0034051980000001</v>
      </c>
      <c r="O375" s="12">
        <f t="shared" ca="1" si="203"/>
        <v>1.0115900849999999</v>
      </c>
      <c r="P375" s="17">
        <f t="shared" si="204"/>
        <v>0</v>
      </c>
      <c r="Q375" s="14">
        <f t="shared" ca="1" si="205"/>
        <v>115900.84999998999</v>
      </c>
      <c r="R375" s="21">
        <f t="shared" si="190"/>
        <v>0</v>
      </c>
      <c r="S375" s="14">
        <f t="shared" si="206"/>
        <v>0</v>
      </c>
      <c r="T375" s="4" t="str">
        <f t="shared" si="207"/>
        <v>J=</v>
      </c>
      <c r="U375" s="33">
        <f t="shared" si="208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91"/>
        <v>45063</v>
      </c>
      <c r="B376" s="124">
        <f t="shared" ca="1" si="194"/>
        <v>10123189.060000001</v>
      </c>
      <c r="C376" s="7">
        <f t="shared" si="195"/>
        <v>10000000</v>
      </c>
      <c r="D376" s="96">
        <f t="shared" si="193"/>
        <v>45062</v>
      </c>
      <c r="E376" s="94">
        <f ca="1">IF(D376&lt;$B$1,VLOOKUP(D376,[1]DI!$A$4:$B$15000,2,FALSE),0)</f>
        <v>0.13650000000000001</v>
      </c>
      <c r="F376" s="14">
        <f t="shared" ca="1" si="196"/>
        <v>1.00050788</v>
      </c>
      <c r="G376" s="14">
        <f ca="1">(TRUNC(PRODUCT($F$12:$F375),16))</f>
        <v>1.1857646222498599</v>
      </c>
      <c r="H376" s="14">
        <f t="shared" ca="1" si="197"/>
        <v>1.1755734241567699</v>
      </c>
      <c r="I376" s="14">
        <f t="shared" ca="1" si="198"/>
        <v>1.0086691299999999</v>
      </c>
      <c r="J376" s="13">
        <f t="shared" si="192"/>
        <v>5.5E-2</v>
      </c>
      <c r="K376" s="33">
        <f t="shared" si="199"/>
        <v>45036</v>
      </c>
      <c r="L376" s="2">
        <f t="shared" si="200"/>
        <v>17</v>
      </c>
      <c r="M376" s="17">
        <f t="shared" si="201"/>
        <v>17</v>
      </c>
      <c r="N376" s="12">
        <f t="shared" si="202"/>
        <v>1.0036184079999999</v>
      </c>
      <c r="O376" s="12">
        <f t="shared" ca="1" si="203"/>
        <v>1.012318906</v>
      </c>
      <c r="P376" s="17">
        <f t="shared" si="204"/>
        <v>0</v>
      </c>
      <c r="Q376" s="14">
        <f t="shared" ca="1" si="205"/>
        <v>123189.06</v>
      </c>
      <c r="R376" s="21">
        <f t="shared" si="190"/>
        <v>0</v>
      </c>
      <c r="S376" s="14">
        <f t="shared" si="206"/>
        <v>0</v>
      </c>
      <c r="T376" s="4" t="str">
        <f t="shared" si="207"/>
        <v>J=</v>
      </c>
      <c r="U376" s="33">
        <f t="shared" si="208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91"/>
        <v>45064</v>
      </c>
      <c r="B377" s="124">
        <f t="shared" ca="1" si="194"/>
        <v>10130482.529999999</v>
      </c>
      <c r="C377" s="7">
        <f t="shared" si="195"/>
        <v>10000000</v>
      </c>
      <c r="D377" s="96">
        <f t="shared" si="193"/>
        <v>45063</v>
      </c>
      <c r="E377" s="94">
        <f ca="1">IF(D377&lt;$B$1,VLOOKUP(D377,[1]DI!$A$4:$B$15000,2,FALSE),0)</f>
        <v>0.13650000000000001</v>
      </c>
      <c r="F377" s="14">
        <f t="shared" ca="1" si="196"/>
        <v>1.00050788</v>
      </c>
      <c r="G377" s="14">
        <f ca="1">(TRUNC(PRODUCT($F$12:$F376),16))</f>
        <v>1.18636684838621</v>
      </c>
      <c r="H377" s="14">
        <f t="shared" ca="1" si="197"/>
        <v>1.1755734241567699</v>
      </c>
      <c r="I377" s="14">
        <f t="shared" ca="1" si="198"/>
        <v>1.0091814100000001</v>
      </c>
      <c r="J377" s="13">
        <f t="shared" si="192"/>
        <v>5.5E-2</v>
      </c>
      <c r="K377" s="33">
        <f t="shared" si="199"/>
        <v>45036</v>
      </c>
      <c r="L377" s="2">
        <f t="shared" si="200"/>
        <v>18</v>
      </c>
      <c r="M377" s="17">
        <f t="shared" si="201"/>
        <v>18</v>
      </c>
      <c r="N377" s="12">
        <f t="shared" si="202"/>
        <v>1.0038316629999999</v>
      </c>
      <c r="O377" s="12">
        <f t="shared" ca="1" si="203"/>
        <v>1.013048253</v>
      </c>
      <c r="P377" s="17">
        <f t="shared" si="204"/>
        <v>0</v>
      </c>
      <c r="Q377" s="14">
        <f t="shared" ca="1" si="205"/>
        <v>130482.53</v>
      </c>
      <c r="R377" s="21">
        <f t="shared" si="190"/>
        <v>0</v>
      </c>
      <c r="S377" s="14">
        <f t="shared" si="206"/>
        <v>0</v>
      </c>
      <c r="T377" s="4" t="str">
        <f t="shared" si="207"/>
        <v>J=</v>
      </c>
      <c r="U377" s="33">
        <f t="shared" si="208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91"/>
        <v>45065</v>
      </c>
      <c r="B378" s="124">
        <f t="shared" ca="1" si="194"/>
        <v>10137781.34999999</v>
      </c>
      <c r="C378" s="7">
        <f t="shared" si="195"/>
        <v>10000000</v>
      </c>
      <c r="D378" s="96">
        <f t="shared" si="193"/>
        <v>45064</v>
      </c>
      <c r="E378" s="94">
        <f ca="1">IF(D378&lt;$B$1,VLOOKUP(D378,[1]DI!$A$4:$B$15000,2,FALSE),0)</f>
        <v>0.13650000000000001</v>
      </c>
      <c r="F378" s="14">
        <f t="shared" ca="1" si="196"/>
        <v>1.00050788</v>
      </c>
      <c r="G378" s="14">
        <f ca="1">(TRUNC(PRODUCT($F$12:$F377),16))</f>
        <v>1.1869693803811601</v>
      </c>
      <c r="H378" s="14">
        <f t="shared" ca="1" si="197"/>
        <v>1.1755734241567699</v>
      </c>
      <c r="I378" s="14">
        <f t="shared" ca="1" si="198"/>
        <v>1.0096939599999999</v>
      </c>
      <c r="J378" s="13">
        <f t="shared" si="192"/>
        <v>5.5E-2</v>
      </c>
      <c r="K378" s="33">
        <f t="shared" si="199"/>
        <v>45036</v>
      </c>
      <c r="L378" s="2">
        <f t="shared" si="200"/>
        <v>19</v>
      </c>
      <c r="M378" s="17">
        <f t="shared" si="201"/>
        <v>19</v>
      </c>
      <c r="N378" s="12">
        <f t="shared" si="202"/>
        <v>1.0040449629999999</v>
      </c>
      <c r="O378" s="12">
        <f t="shared" ca="1" si="203"/>
        <v>1.0137781349999999</v>
      </c>
      <c r="P378" s="17">
        <f t="shared" si="204"/>
        <v>0</v>
      </c>
      <c r="Q378" s="14">
        <f t="shared" ca="1" si="205"/>
        <v>137781.34999998999</v>
      </c>
      <c r="R378" s="21">
        <f t="shared" si="190"/>
        <v>0</v>
      </c>
      <c r="S378" s="14">
        <f t="shared" si="206"/>
        <v>0</v>
      </c>
      <c r="T378" s="4" t="str">
        <f t="shared" si="207"/>
        <v>J=</v>
      </c>
      <c r="U378" s="33">
        <f t="shared" si="208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91"/>
        <v>45068</v>
      </c>
      <c r="B379" s="124">
        <f t="shared" ca="1" si="194"/>
        <v>10145085.32</v>
      </c>
      <c r="C379" s="7">
        <f t="shared" si="195"/>
        <v>10000000</v>
      </c>
      <c r="D379" s="96">
        <f t="shared" si="193"/>
        <v>45065</v>
      </c>
      <c r="E379" s="94">
        <f ca="1">IF(D379&lt;$B$1,VLOOKUP(D379,[1]DI!$A$4:$B$15000,2,FALSE),0)</f>
        <v>0.13650000000000001</v>
      </c>
      <c r="F379" s="14">
        <f t="shared" ca="1" si="196"/>
        <v>1.00050788</v>
      </c>
      <c r="G379" s="14">
        <f ca="1">(TRUNC(PRODUCT($F$12:$F378),16))</f>
        <v>1.1875722183900701</v>
      </c>
      <c r="H379" s="14">
        <f t="shared" ca="1" si="197"/>
        <v>1.1755734241567699</v>
      </c>
      <c r="I379" s="14">
        <f t="shared" ca="1" si="198"/>
        <v>1.01020676</v>
      </c>
      <c r="J379" s="13">
        <f t="shared" si="192"/>
        <v>5.5E-2</v>
      </c>
      <c r="K379" s="33">
        <f t="shared" si="199"/>
        <v>45036</v>
      </c>
      <c r="L379" s="2">
        <f t="shared" si="200"/>
        <v>20</v>
      </c>
      <c r="M379" s="17">
        <f t="shared" si="201"/>
        <v>20</v>
      </c>
      <c r="N379" s="12">
        <f t="shared" si="202"/>
        <v>1.004258308</v>
      </c>
      <c r="O379" s="12">
        <f t="shared" ca="1" si="203"/>
        <v>1.014508532</v>
      </c>
      <c r="P379" s="17">
        <f t="shared" si="204"/>
        <v>18</v>
      </c>
      <c r="Q379" s="14">
        <f t="shared" ca="1" si="205"/>
        <v>145085.32</v>
      </c>
      <c r="R379" s="21">
        <f t="shared" si="190"/>
        <v>0</v>
      </c>
      <c r="S379" s="14">
        <f t="shared" si="206"/>
        <v>0</v>
      </c>
      <c r="T379" s="4" t="str">
        <f t="shared" si="207"/>
        <v>J=</v>
      </c>
      <c r="U379" s="33">
        <f t="shared" si="208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91"/>
        <v>45069</v>
      </c>
      <c r="B380" s="124">
        <f t="shared" ca="1" si="194"/>
        <v>10007204.739999991</v>
      </c>
      <c r="C380" s="7">
        <f t="shared" si="195"/>
        <v>10000000</v>
      </c>
      <c r="D380" s="96">
        <f t="shared" si="193"/>
        <v>45068</v>
      </c>
      <c r="E380" s="94">
        <f ca="1">IF(D380&lt;$B$1,VLOOKUP(D380,[1]DI!$A$4:$B$15000,2,FALSE),0)</f>
        <v>0.13650000000000001</v>
      </c>
      <c r="F380" s="14">
        <f t="shared" ca="1" si="196"/>
        <v>1.00050788</v>
      </c>
      <c r="G380" s="14">
        <f ca="1">(TRUNC(PRODUCT($F$12:$F379),16))</f>
        <v>1.18817536256835</v>
      </c>
      <c r="H380" s="14">
        <f t="shared" ca="1" si="197"/>
        <v>1.1875722183900701</v>
      </c>
      <c r="I380" s="14">
        <f t="shared" ca="1" si="198"/>
        <v>1.00050788</v>
      </c>
      <c r="J380" s="13">
        <f t="shared" si="192"/>
        <v>5.5E-2</v>
      </c>
      <c r="K380" s="33">
        <f t="shared" si="199"/>
        <v>45068</v>
      </c>
      <c r="L380" s="2">
        <f t="shared" si="200"/>
        <v>1</v>
      </c>
      <c r="M380" s="17">
        <f t="shared" si="201"/>
        <v>1</v>
      </c>
      <c r="N380" s="12">
        <f t="shared" si="202"/>
        <v>1.0002124859999999</v>
      </c>
      <c r="O380" s="12">
        <f t="shared" ca="1" si="203"/>
        <v>1.000720474</v>
      </c>
      <c r="P380" s="17">
        <f t="shared" si="204"/>
        <v>0</v>
      </c>
      <c r="Q380" s="14">
        <f t="shared" ca="1" si="205"/>
        <v>7204.7399999899999</v>
      </c>
      <c r="R380" s="21">
        <f t="shared" si="190"/>
        <v>0</v>
      </c>
      <c r="S380" s="14">
        <f t="shared" si="206"/>
        <v>0</v>
      </c>
      <c r="T380" s="4" t="str">
        <f t="shared" si="207"/>
        <v>J=</v>
      </c>
      <c r="U380" s="33">
        <f t="shared" si="208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91"/>
        <v>45070</v>
      </c>
      <c r="B381" s="124">
        <f t="shared" ca="1" si="194"/>
        <v>10014414.68999999</v>
      </c>
      <c r="C381" s="7">
        <f t="shared" si="195"/>
        <v>10000000</v>
      </c>
      <c r="D381" s="96">
        <f t="shared" si="193"/>
        <v>45069</v>
      </c>
      <c r="E381" s="94">
        <f ca="1">IF(D381&lt;$B$1,VLOOKUP(D381,[1]DI!$A$4:$B$15000,2,FALSE),0)</f>
        <v>0.13650000000000001</v>
      </c>
      <c r="F381" s="14">
        <f t="shared" ca="1" si="196"/>
        <v>1.00050788</v>
      </c>
      <c r="G381" s="14">
        <f ca="1">(TRUNC(PRODUCT($F$12:$F380),16))</f>
        <v>1.18877881307149</v>
      </c>
      <c r="H381" s="14">
        <f t="shared" ca="1" si="197"/>
        <v>1.1875722183900701</v>
      </c>
      <c r="I381" s="14">
        <f t="shared" ca="1" si="198"/>
        <v>1.00101602</v>
      </c>
      <c r="J381" s="13">
        <f t="shared" si="192"/>
        <v>5.5E-2</v>
      </c>
      <c r="K381" s="33">
        <f t="shared" si="199"/>
        <v>45068</v>
      </c>
      <c r="L381" s="2">
        <f t="shared" si="200"/>
        <v>2</v>
      </c>
      <c r="M381" s="17">
        <f t="shared" si="201"/>
        <v>2</v>
      </c>
      <c r="N381" s="12">
        <f t="shared" si="202"/>
        <v>1.000425017</v>
      </c>
      <c r="O381" s="12">
        <f t="shared" ca="1" si="203"/>
        <v>1.001441469</v>
      </c>
      <c r="P381" s="17">
        <f t="shared" si="204"/>
        <v>0</v>
      </c>
      <c r="Q381" s="14">
        <f t="shared" ca="1" si="205"/>
        <v>14414.68999999</v>
      </c>
      <c r="R381" s="21">
        <f t="shared" si="190"/>
        <v>0</v>
      </c>
      <c r="S381" s="14">
        <f t="shared" si="206"/>
        <v>0</v>
      </c>
      <c r="T381" s="4" t="str">
        <f t="shared" si="207"/>
        <v>J=</v>
      </c>
      <c r="U381" s="33">
        <f t="shared" si="208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91"/>
        <v>45071</v>
      </c>
      <c r="B382" s="124">
        <f t="shared" ca="1" si="194"/>
        <v>10021629.75</v>
      </c>
      <c r="C382" s="7">
        <f t="shared" si="195"/>
        <v>10000000</v>
      </c>
      <c r="D382" s="96">
        <f t="shared" si="193"/>
        <v>45070</v>
      </c>
      <c r="E382" s="94">
        <f ca="1">IF(D382&lt;$B$1,VLOOKUP(D382,[1]DI!$A$4:$B$15000,2,FALSE),0)</f>
        <v>0.13650000000000001</v>
      </c>
      <c r="F382" s="14">
        <f t="shared" ca="1" si="196"/>
        <v>1.00050788</v>
      </c>
      <c r="G382" s="14">
        <f ca="1">(TRUNC(PRODUCT($F$12:$F381),16))</f>
        <v>1.18938257005507</v>
      </c>
      <c r="H382" s="14">
        <f t="shared" ca="1" si="197"/>
        <v>1.1875722183900701</v>
      </c>
      <c r="I382" s="14">
        <f t="shared" ca="1" si="198"/>
        <v>1.00152441</v>
      </c>
      <c r="J382" s="13">
        <f t="shared" si="192"/>
        <v>5.5E-2</v>
      </c>
      <c r="K382" s="33">
        <f t="shared" si="199"/>
        <v>45068</v>
      </c>
      <c r="L382" s="2">
        <f t="shared" si="200"/>
        <v>3</v>
      </c>
      <c r="M382" s="17">
        <f t="shared" si="201"/>
        <v>3</v>
      </c>
      <c r="N382" s="12">
        <f t="shared" si="202"/>
        <v>1.000637593</v>
      </c>
      <c r="O382" s="12">
        <f t="shared" ca="1" si="203"/>
        <v>1.0021629750000001</v>
      </c>
      <c r="P382" s="17">
        <f t="shared" si="204"/>
        <v>0</v>
      </c>
      <c r="Q382" s="14">
        <f t="shared" ca="1" si="205"/>
        <v>21629.75</v>
      </c>
      <c r="R382" s="21">
        <f t="shared" si="190"/>
        <v>0</v>
      </c>
      <c r="S382" s="14">
        <f t="shared" si="206"/>
        <v>0</v>
      </c>
      <c r="T382" s="4" t="str">
        <f t="shared" si="207"/>
        <v>J=</v>
      </c>
      <c r="U382" s="33">
        <f t="shared" si="208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91"/>
        <v>45072</v>
      </c>
      <c r="B383" s="124">
        <f t="shared" ca="1" si="194"/>
        <v>10028850.140000001</v>
      </c>
      <c r="C383" s="7">
        <f t="shared" si="195"/>
        <v>10000000</v>
      </c>
      <c r="D383" s="96">
        <f t="shared" si="193"/>
        <v>45071</v>
      </c>
      <c r="E383" s="94">
        <f ca="1">IF(D383&lt;$B$1,VLOOKUP(D383,[1]DI!$A$4:$B$15000,2,FALSE),0)</f>
        <v>0.13650000000000001</v>
      </c>
      <c r="F383" s="14">
        <f t="shared" ca="1" si="196"/>
        <v>1.00050788</v>
      </c>
      <c r="G383" s="14">
        <f ca="1">(TRUNC(PRODUCT($F$12:$F382),16))</f>
        <v>1.18998663367475</v>
      </c>
      <c r="H383" s="14">
        <f t="shared" ca="1" si="197"/>
        <v>1.1875722183900701</v>
      </c>
      <c r="I383" s="14">
        <f t="shared" ca="1" si="198"/>
        <v>1.00203307</v>
      </c>
      <c r="J383" s="13">
        <f t="shared" si="192"/>
        <v>5.5E-2</v>
      </c>
      <c r="K383" s="33">
        <f t="shared" si="199"/>
        <v>45068</v>
      </c>
      <c r="L383" s="2">
        <f t="shared" si="200"/>
        <v>4</v>
      </c>
      <c r="M383" s="17">
        <f t="shared" si="201"/>
        <v>4</v>
      </c>
      <c r="N383" s="12">
        <f t="shared" si="202"/>
        <v>1.000850215</v>
      </c>
      <c r="O383" s="12">
        <f t="shared" ca="1" si="203"/>
        <v>1.0028850140000001</v>
      </c>
      <c r="P383" s="17">
        <f t="shared" si="204"/>
        <v>0</v>
      </c>
      <c r="Q383" s="14">
        <f t="shared" ca="1" si="205"/>
        <v>28850.14</v>
      </c>
      <c r="R383" s="21">
        <f t="shared" si="190"/>
        <v>0</v>
      </c>
      <c r="S383" s="14">
        <f t="shared" si="206"/>
        <v>0</v>
      </c>
      <c r="T383" s="4" t="str">
        <f t="shared" si="207"/>
        <v>J=</v>
      </c>
      <c r="U383" s="33">
        <f t="shared" si="208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91"/>
        <v>45075</v>
      </c>
      <c r="B384" s="124">
        <f t="shared" ca="1" si="194"/>
        <v>10036075.630000001</v>
      </c>
      <c r="C384" s="7">
        <f t="shared" si="195"/>
        <v>10000000</v>
      </c>
      <c r="D384" s="96">
        <f t="shared" si="193"/>
        <v>45072</v>
      </c>
      <c r="E384" s="94">
        <f ca="1">IF(D384&lt;$B$1,VLOOKUP(D384,[1]DI!$A$4:$B$15000,2,FALSE),0)</f>
        <v>0.13650000000000001</v>
      </c>
      <c r="F384" s="14">
        <f t="shared" ca="1" si="196"/>
        <v>1.00050788</v>
      </c>
      <c r="G384" s="14">
        <f ca="1">(TRUNC(PRODUCT($F$12:$F383),16))</f>
        <v>1.19059100408626</v>
      </c>
      <c r="H384" s="14">
        <f t="shared" ca="1" si="197"/>
        <v>1.1875722183900701</v>
      </c>
      <c r="I384" s="14">
        <f t="shared" ca="1" si="198"/>
        <v>1.0025419799999999</v>
      </c>
      <c r="J384" s="13">
        <f t="shared" si="192"/>
        <v>5.5E-2</v>
      </c>
      <c r="K384" s="33">
        <f t="shared" si="199"/>
        <v>45068</v>
      </c>
      <c r="L384" s="2">
        <f t="shared" si="200"/>
        <v>5</v>
      </c>
      <c r="M384" s="17">
        <f t="shared" si="201"/>
        <v>5</v>
      </c>
      <c r="N384" s="12">
        <f t="shared" si="202"/>
        <v>1.001062881</v>
      </c>
      <c r="O384" s="12">
        <f t="shared" ca="1" si="203"/>
        <v>1.0036075630000001</v>
      </c>
      <c r="P384" s="17">
        <f t="shared" si="204"/>
        <v>0</v>
      </c>
      <c r="Q384" s="14">
        <f t="shared" ca="1" si="205"/>
        <v>36075.629999999997</v>
      </c>
      <c r="R384" s="21">
        <f t="shared" si="190"/>
        <v>0</v>
      </c>
      <c r="S384" s="14">
        <f t="shared" si="206"/>
        <v>0</v>
      </c>
      <c r="T384" s="4" t="str">
        <f t="shared" si="207"/>
        <v>J=</v>
      </c>
      <c r="U384" s="33">
        <f t="shared" si="208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91"/>
        <v>45076</v>
      </c>
      <c r="B385" s="124">
        <f t="shared" ca="1" si="194"/>
        <v>10043306.35</v>
      </c>
      <c r="C385" s="7">
        <f t="shared" si="195"/>
        <v>10000000</v>
      </c>
      <c r="D385" s="96">
        <f t="shared" si="193"/>
        <v>45075</v>
      </c>
      <c r="E385" s="94">
        <f ca="1">IF(D385&lt;$B$1,VLOOKUP(D385,[1]DI!$A$4:$B$15000,2,FALSE),0)</f>
        <v>0.13650000000000001</v>
      </c>
      <c r="F385" s="14">
        <f t="shared" ca="1" si="196"/>
        <v>1.00050788</v>
      </c>
      <c r="G385" s="14">
        <f ca="1">(TRUNC(PRODUCT($F$12:$F384),16))</f>
        <v>1.1911956814454201</v>
      </c>
      <c r="H385" s="14">
        <f t="shared" ca="1" si="197"/>
        <v>1.1875722183900701</v>
      </c>
      <c r="I385" s="14">
        <f t="shared" ca="1" si="198"/>
        <v>1.0030511499999999</v>
      </c>
      <c r="J385" s="13">
        <f t="shared" si="192"/>
        <v>5.5E-2</v>
      </c>
      <c r="K385" s="33">
        <f t="shared" si="199"/>
        <v>45068</v>
      </c>
      <c r="L385" s="2">
        <f t="shared" si="200"/>
        <v>6</v>
      </c>
      <c r="M385" s="17">
        <f t="shared" si="201"/>
        <v>6</v>
      </c>
      <c r="N385" s="12">
        <f t="shared" si="202"/>
        <v>1.0012755929999999</v>
      </c>
      <c r="O385" s="12">
        <f t="shared" ca="1" si="203"/>
        <v>1.0043306350000001</v>
      </c>
      <c r="P385" s="17">
        <f t="shared" si="204"/>
        <v>0</v>
      </c>
      <c r="Q385" s="14">
        <f t="shared" ca="1" si="205"/>
        <v>43306.35</v>
      </c>
      <c r="R385" s="21">
        <f t="shared" si="190"/>
        <v>0</v>
      </c>
      <c r="S385" s="14">
        <f t="shared" si="206"/>
        <v>0</v>
      </c>
      <c r="T385" s="4" t="str">
        <f t="shared" si="207"/>
        <v>J=</v>
      </c>
      <c r="U385" s="33">
        <f t="shared" si="208"/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91"/>
        <v>45077</v>
      </c>
      <c r="B386" s="124">
        <f t="shared" ca="1" si="194"/>
        <v>10050542.28999999</v>
      </c>
      <c r="C386" s="7">
        <f t="shared" si="195"/>
        <v>10000000</v>
      </c>
      <c r="D386" s="96">
        <f t="shared" si="193"/>
        <v>45076</v>
      </c>
      <c r="E386" s="94">
        <f ca="1">IF(D386&lt;$B$1,VLOOKUP(D386,[1]DI!$A$4:$B$15000,2,FALSE),0)</f>
        <v>0.13650000000000001</v>
      </c>
      <c r="F386" s="14">
        <f t="shared" ca="1" si="196"/>
        <v>1.00050788</v>
      </c>
      <c r="G386" s="14">
        <f ca="1">(TRUNC(PRODUCT($F$12:$F385),16))</f>
        <v>1.19180066590811</v>
      </c>
      <c r="H386" s="14">
        <f t="shared" ca="1" si="197"/>
        <v>1.1875722183900701</v>
      </c>
      <c r="I386" s="14">
        <f t="shared" ca="1" si="198"/>
        <v>1.00356058</v>
      </c>
      <c r="J386" s="13">
        <f t="shared" si="192"/>
        <v>5.5E-2</v>
      </c>
      <c r="K386" s="33">
        <f t="shared" si="199"/>
        <v>45068</v>
      </c>
      <c r="L386" s="2">
        <f t="shared" si="200"/>
        <v>7</v>
      </c>
      <c r="M386" s="17">
        <f t="shared" si="201"/>
        <v>7</v>
      </c>
      <c r="N386" s="12">
        <f t="shared" si="202"/>
        <v>1.00148835</v>
      </c>
      <c r="O386" s="12">
        <f t="shared" ca="1" si="203"/>
        <v>1.005054229</v>
      </c>
      <c r="P386" s="17">
        <f t="shared" si="204"/>
        <v>0</v>
      </c>
      <c r="Q386" s="14">
        <f t="shared" ca="1" si="205"/>
        <v>50542.289999989996</v>
      </c>
      <c r="R386" s="21">
        <f t="shared" si="190"/>
        <v>0</v>
      </c>
      <c r="S386" s="14">
        <f t="shared" si="206"/>
        <v>0</v>
      </c>
      <c r="T386" s="4" t="str">
        <f t="shared" si="207"/>
        <v>J=</v>
      </c>
      <c r="U386" s="33">
        <f t="shared" si="208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91"/>
        <v>45078</v>
      </c>
      <c r="B387" s="124">
        <f t="shared" ca="1" si="194"/>
        <v>10057783.460000001</v>
      </c>
      <c r="C387" s="7">
        <f t="shared" si="195"/>
        <v>10000000</v>
      </c>
      <c r="D387" s="96">
        <f t="shared" si="193"/>
        <v>45077</v>
      </c>
      <c r="E387" s="94">
        <f ca="1">IF(D387&lt;$B$1,VLOOKUP(D387,[1]DI!$A$4:$B$15000,2,FALSE),0)</f>
        <v>0.13650000000000001</v>
      </c>
      <c r="F387" s="14">
        <f t="shared" ca="1" si="196"/>
        <v>1.00050788</v>
      </c>
      <c r="G387" s="14">
        <f ca="1">(TRUNC(PRODUCT($F$12:$F386),16))</f>
        <v>1.1924059576303101</v>
      </c>
      <c r="H387" s="14">
        <f t="shared" ca="1" si="197"/>
        <v>1.1875722183900701</v>
      </c>
      <c r="I387" s="14">
        <f t="shared" ca="1" si="198"/>
        <v>1.0040702699999999</v>
      </c>
      <c r="J387" s="13">
        <f t="shared" si="192"/>
        <v>5.5E-2</v>
      </c>
      <c r="K387" s="33">
        <f t="shared" si="199"/>
        <v>45068</v>
      </c>
      <c r="L387" s="2">
        <f t="shared" si="200"/>
        <v>8</v>
      </c>
      <c r="M387" s="17">
        <f t="shared" si="201"/>
        <v>8</v>
      </c>
      <c r="N387" s="12">
        <f t="shared" si="202"/>
        <v>1.0017011520000001</v>
      </c>
      <c r="O387" s="12">
        <f t="shared" ca="1" si="203"/>
        <v>1.005778346</v>
      </c>
      <c r="P387" s="17">
        <f t="shared" si="204"/>
        <v>0</v>
      </c>
      <c r="Q387" s="14">
        <f t="shared" ca="1" si="205"/>
        <v>57783.46</v>
      </c>
      <c r="R387" s="21">
        <f t="shared" si="190"/>
        <v>0</v>
      </c>
      <c r="S387" s="14">
        <f t="shared" si="206"/>
        <v>0</v>
      </c>
      <c r="T387" s="4" t="str">
        <f t="shared" si="207"/>
        <v>J=</v>
      </c>
      <c r="U387" s="33">
        <f t="shared" si="208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91"/>
        <v>45079</v>
      </c>
      <c r="B388" s="124">
        <f t="shared" ca="1" si="194"/>
        <v>10065029.86999999</v>
      </c>
      <c r="C388" s="7">
        <f t="shared" si="195"/>
        <v>10000000</v>
      </c>
      <c r="D388" s="96">
        <f t="shared" si="193"/>
        <v>45078</v>
      </c>
      <c r="E388" s="94">
        <f ca="1">IF(D388&lt;$B$1,VLOOKUP(D388,[1]DI!$A$4:$B$15000,2,FALSE),0)</f>
        <v>0.13650000000000001</v>
      </c>
      <c r="F388" s="14">
        <f t="shared" ca="1" si="196"/>
        <v>1.00050788</v>
      </c>
      <c r="G388" s="14">
        <f ca="1">(TRUNC(PRODUCT($F$12:$F387),16))</f>
        <v>1.1930115567680699</v>
      </c>
      <c r="H388" s="14">
        <f t="shared" ca="1" si="197"/>
        <v>1.1875722183900701</v>
      </c>
      <c r="I388" s="14">
        <f t="shared" ca="1" si="198"/>
        <v>1.00458022</v>
      </c>
      <c r="J388" s="13">
        <f t="shared" si="192"/>
        <v>5.5E-2</v>
      </c>
      <c r="K388" s="33">
        <f t="shared" si="199"/>
        <v>45068</v>
      </c>
      <c r="L388" s="2">
        <f t="shared" si="200"/>
        <v>9</v>
      </c>
      <c r="M388" s="17">
        <f t="shared" si="201"/>
        <v>9</v>
      </c>
      <c r="N388" s="12">
        <f t="shared" si="202"/>
        <v>1.001914</v>
      </c>
      <c r="O388" s="12">
        <f t="shared" ca="1" si="203"/>
        <v>1.006502987</v>
      </c>
      <c r="P388" s="17">
        <f t="shared" si="204"/>
        <v>0</v>
      </c>
      <c r="Q388" s="14">
        <f t="shared" ca="1" si="205"/>
        <v>65029.869999989998</v>
      </c>
      <c r="R388" s="21">
        <f t="shared" si="190"/>
        <v>0</v>
      </c>
      <c r="S388" s="14">
        <f t="shared" si="206"/>
        <v>0</v>
      </c>
      <c r="T388" s="4" t="str">
        <f t="shared" si="207"/>
        <v>J=</v>
      </c>
      <c r="U388" s="33">
        <f t="shared" si="208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91"/>
        <v>45082</v>
      </c>
      <c r="B389" s="124">
        <f t="shared" ca="1" si="194"/>
        <v>10072281.389999989</v>
      </c>
      <c r="C389" s="7">
        <f t="shared" si="195"/>
        <v>10000000</v>
      </c>
      <c r="D389" s="96">
        <f t="shared" si="193"/>
        <v>45079</v>
      </c>
      <c r="E389" s="94">
        <f ca="1">IF(D389&lt;$B$1,VLOOKUP(D389,[1]DI!$A$4:$B$15000,2,FALSE),0)</f>
        <v>0.13650000000000001</v>
      </c>
      <c r="F389" s="14">
        <f t="shared" ca="1" si="196"/>
        <v>1.00050788</v>
      </c>
      <c r="G389" s="14">
        <f ca="1">(TRUNC(PRODUCT($F$12:$F388),16))</f>
        <v>1.1936174634775201</v>
      </c>
      <c r="H389" s="14">
        <f t="shared" ca="1" si="197"/>
        <v>1.1875722183900701</v>
      </c>
      <c r="I389" s="14">
        <f t="shared" ca="1" si="198"/>
        <v>1.0050904199999999</v>
      </c>
      <c r="J389" s="13">
        <f t="shared" si="192"/>
        <v>5.5E-2</v>
      </c>
      <c r="K389" s="33">
        <f t="shared" si="199"/>
        <v>45068</v>
      </c>
      <c r="L389" s="2">
        <f t="shared" si="200"/>
        <v>10</v>
      </c>
      <c r="M389" s="17">
        <f t="shared" si="201"/>
        <v>10</v>
      </c>
      <c r="N389" s="12">
        <f t="shared" si="202"/>
        <v>1.0021268919999999</v>
      </c>
      <c r="O389" s="12">
        <f t="shared" ca="1" si="203"/>
        <v>1.007228139</v>
      </c>
      <c r="P389" s="17">
        <f t="shared" si="204"/>
        <v>0</v>
      </c>
      <c r="Q389" s="14">
        <f t="shared" ca="1" si="205"/>
        <v>72281.389999990002</v>
      </c>
      <c r="R389" s="21">
        <f t="shared" si="190"/>
        <v>0</v>
      </c>
      <c r="S389" s="14">
        <f t="shared" si="206"/>
        <v>0</v>
      </c>
      <c r="T389" s="4" t="str">
        <f t="shared" si="207"/>
        <v>J=</v>
      </c>
      <c r="U389" s="33">
        <f t="shared" si="208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91"/>
        <v>45083</v>
      </c>
      <c r="B390" s="124">
        <f t="shared" ca="1" si="194"/>
        <v>10079538.249999991</v>
      </c>
      <c r="C390" s="7">
        <f t="shared" si="195"/>
        <v>10000000</v>
      </c>
      <c r="D390" s="96">
        <f t="shared" si="193"/>
        <v>45082</v>
      </c>
      <c r="E390" s="94">
        <f ca="1">IF(D390&lt;$B$1,VLOOKUP(D390,[1]DI!$A$4:$B$15000,2,FALSE),0)</f>
        <v>0.13650000000000001</v>
      </c>
      <c r="F390" s="14">
        <f t="shared" ca="1" si="196"/>
        <v>1.00050788</v>
      </c>
      <c r="G390" s="14">
        <f ca="1">(TRUNC(PRODUCT($F$12:$F389),16))</f>
        <v>1.19422367791488</v>
      </c>
      <c r="H390" s="14">
        <f t="shared" ca="1" si="197"/>
        <v>1.1875722183900701</v>
      </c>
      <c r="I390" s="14">
        <f t="shared" ca="1" si="198"/>
        <v>1.00560089</v>
      </c>
      <c r="J390" s="13">
        <f t="shared" si="192"/>
        <v>5.5E-2</v>
      </c>
      <c r="K390" s="33">
        <f t="shared" si="199"/>
        <v>45068</v>
      </c>
      <c r="L390" s="2">
        <f t="shared" si="200"/>
        <v>11</v>
      </c>
      <c r="M390" s="17">
        <f t="shared" si="201"/>
        <v>11</v>
      </c>
      <c r="N390" s="12">
        <f t="shared" si="202"/>
        <v>1.0023398299999999</v>
      </c>
      <c r="O390" s="12">
        <f t="shared" ca="1" si="203"/>
        <v>1.007953825</v>
      </c>
      <c r="P390" s="17">
        <f t="shared" si="204"/>
        <v>0</v>
      </c>
      <c r="Q390" s="14">
        <f t="shared" ca="1" si="205"/>
        <v>79538.249999990003</v>
      </c>
      <c r="R390" s="21">
        <f t="shared" si="190"/>
        <v>0</v>
      </c>
      <c r="S390" s="14">
        <f t="shared" si="206"/>
        <v>0</v>
      </c>
      <c r="T390" s="4" t="str">
        <f t="shared" si="207"/>
        <v>J=</v>
      </c>
      <c r="U390" s="33">
        <f t="shared" si="208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91"/>
        <v>45084</v>
      </c>
      <c r="B391" s="124">
        <f t="shared" ca="1" si="194"/>
        <v>10086800.25</v>
      </c>
      <c r="C391" s="7">
        <f t="shared" si="195"/>
        <v>10000000</v>
      </c>
      <c r="D391" s="96">
        <f t="shared" si="193"/>
        <v>45083</v>
      </c>
      <c r="E391" s="94">
        <f ca="1">IF(D391&lt;$B$1,VLOOKUP(D391,[1]DI!$A$4:$B$15000,2,FALSE),0)</f>
        <v>0.13650000000000001</v>
      </c>
      <c r="F391" s="14">
        <f t="shared" ca="1" si="196"/>
        <v>1.00050788</v>
      </c>
      <c r="G391" s="14">
        <f ca="1">(TRUNC(PRODUCT($F$12:$F390),16))</f>
        <v>1.19483020023641</v>
      </c>
      <c r="H391" s="14">
        <f t="shared" ca="1" si="197"/>
        <v>1.1875722183900701</v>
      </c>
      <c r="I391" s="14">
        <f t="shared" ca="1" si="198"/>
        <v>1.00611161</v>
      </c>
      <c r="J391" s="13">
        <f t="shared" si="192"/>
        <v>5.5E-2</v>
      </c>
      <c r="K391" s="33">
        <f t="shared" si="199"/>
        <v>45068</v>
      </c>
      <c r="L391" s="2">
        <f t="shared" si="200"/>
        <v>12</v>
      </c>
      <c r="M391" s="17">
        <f t="shared" si="201"/>
        <v>12</v>
      </c>
      <c r="N391" s="12">
        <f t="shared" si="202"/>
        <v>1.0025528130000001</v>
      </c>
      <c r="O391" s="12">
        <f t="shared" ca="1" si="203"/>
        <v>1.0086800250000001</v>
      </c>
      <c r="P391" s="17">
        <f t="shared" si="204"/>
        <v>0</v>
      </c>
      <c r="Q391" s="14">
        <f t="shared" ca="1" si="205"/>
        <v>86800.25</v>
      </c>
      <c r="R391" s="21">
        <f t="shared" si="190"/>
        <v>0</v>
      </c>
      <c r="S391" s="14">
        <f t="shared" si="206"/>
        <v>0</v>
      </c>
      <c r="T391" s="4" t="str">
        <f t="shared" si="207"/>
        <v>J=</v>
      </c>
      <c r="U391" s="33">
        <f t="shared" si="208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91"/>
        <v>45086</v>
      </c>
      <c r="B392" s="124">
        <f t="shared" ca="1" si="194"/>
        <v>10094067.589999991</v>
      </c>
      <c r="C392" s="7">
        <f t="shared" si="195"/>
        <v>10000000</v>
      </c>
      <c r="D392" s="96">
        <f t="shared" si="193"/>
        <v>45084</v>
      </c>
      <c r="E392" s="94">
        <f ca="1">IF(D392&lt;$B$1,VLOOKUP(D392,[1]DI!$A$4:$B$15000,2,FALSE),0)</f>
        <v>0.13650000000000001</v>
      </c>
      <c r="F392" s="14">
        <f t="shared" ca="1" si="196"/>
        <v>1.00050788</v>
      </c>
      <c r="G392" s="14">
        <f ca="1">(TRUNC(PRODUCT($F$12:$F391),16))</f>
        <v>1.19543703059851</v>
      </c>
      <c r="H392" s="14">
        <f t="shared" ca="1" si="197"/>
        <v>1.1875722183900701</v>
      </c>
      <c r="I392" s="14">
        <f t="shared" ca="1" si="198"/>
        <v>1.0066226</v>
      </c>
      <c r="J392" s="13">
        <f t="shared" si="192"/>
        <v>5.5E-2</v>
      </c>
      <c r="K392" s="33">
        <f t="shared" si="199"/>
        <v>45068</v>
      </c>
      <c r="L392" s="2">
        <f t="shared" si="200"/>
        <v>13</v>
      </c>
      <c r="M392" s="17">
        <f t="shared" si="201"/>
        <v>13</v>
      </c>
      <c r="N392" s="12">
        <f t="shared" si="202"/>
        <v>1.0027658420000001</v>
      </c>
      <c r="O392" s="12">
        <f t="shared" ca="1" si="203"/>
        <v>1.009406759</v>
      </c>
      <c r="P392" s="17">
        <f t="shared" si="204"/>
        <v>0</v>
      </c>
      <c r="Q392" s="14">
        <f t="shared" ca="1" si="205"/>
        <v>94067.589999989999</v>
      </c>
      <c r="R392" s="21">
        <f t="shared" si="190"/>
        <v>0</v>
      </c>
      <c r="S392" s="14">
        <f t="shared" si="206"/>
        <v>0</v>
      </c>
      <c r="T392" s="4" t="str">
        <f t="shared" si="207"/>
        <v>J=</v>
      </c>
      <c r="U392" s="33">
        <f t="shared" si="208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91"/>
        <v>45089</v>
      </c>
      <c r="B393" s="124">
        <f t="shared" ca="1" si="194"/>
        <v>10101340.059999989</v>
      </c>
      <c r="C393" s="7">
        <f t="shared" si="195"/>
        <v>10000000</v>
      </c>
      <c r="D393" s="96">
        <f t="shared" si="193"/>
        <v>45086</v>
      </c>
      <c r="E393" s="94">
        <f ca="1">IF(D393&lt;$B$1,VLOOKUP(D393,[1]DI!$A$4:$B$15000,2,FALSE),0)</f>
        <v>0.13650000000000001</v>
      </c>
      <c r="F393" s="14">
        <f t="shared" ca="1" si="196"/>
        <v>1.00050788</v>
      </c>
      <c r="G393" s="14">
        <f ca="1">(TRUNC(PRODUCT($F$12:$F392),16))</f>
        <v>1.19604416915761</v>
      </c>
      <c r="H393" s="14">
        <f t="shared" ca="1" si="197"/>
        <v>1.1875722183900701</v>
      </c>
      <c r="I393" s="14">
        <f t="shared" ca="1" si="198"/>
        <v>1.0071338400000001</v>
      </c>
      <c r="J393" s="13">
        <f t="shared" si="192"/>
        <v>5.5E-2</v>
      </c>
      <c r="K393" s="33">
        <f t="shared" si="199"/>
        <v>45068</v>
      </c>
      <c r="L393" s="2">
        <f t="shared" si="200"/>
        <v>14</v>
      </c>
      <c r="M393" s="17">
        <f t="shared" si="201"/>
        <v>14</v>
      </c>
      <c r="N393" s="12">
        <f t="shared" si="202"/>
        <v>1.0029789149999999</v>
      </c>
      <c r="O393" s="12">
        <f t="shared" ca="1" si="203"/>
        <v>1.0101340059999999</v>
      </c>
      <c r="P393" s="17">
        <f t="shared" si="204"/>
        <v>0</v>
      </c>
      <c r="Q393" s="14">
        <f t="shared" ca="1" si="205"/>
        <v>101340.05999999</v>
      </c>
      <c r="R393" s="21">
        <f t="shared" si="190"/>
        <v>0</v>
      </c>
      <c r="S393" s="14">
        <f t="shared" si="206"/>
        <v>0</v>
      </c>
      <c r="T393" s="4" t="str">
        <f t="shared" si="207"/>
        <v>J=</v>
      </c>
      <c r="U393" s="33">
        <f t="shared" si="208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91"/>
        <v>45090</v>
      </c>
      <c r="B394" s="124">
        <f t="shared" ca="1" si="194"/>
        <v>10108617.779999999</v>
      </c>
      <c r="C394" s="7">
        <f t="shared" si="195"/>
        <v>10000000</v>
      </c>
      <c r="D394" s="96">
        <f t="shared" si="193"/>
        <v>45089</v>
      </c>
      <c r="E394" s="94">
        <f ca="1">IF(D394&lt;$B$1,VLOOKUP(D394,[1]DI!$A$4:$B$15000,2,FALSE),0)</f>
        <v>0.13650000000000001</v>
      </c>
      <c r="F394" s="14">
        <f t="shared" ca="1" si="196"/>
        <v>1.00050788</v>
      </c>
      <c r="G394" s="14">
        <f ca="1">(TRUNC(PRODUCT($F$12:$F393),16))</f>
        <v>1.1966516160702401</v>
      </c>
      <c r="H394" s="14">
        <f t="shared" ca="1" si="197"/>
        <v>1.1875722183900701</v>
      </c>
      <c r="I394" s="14">
        <f t="shared" ca="1" si="198"/>
        <v>1.0076453400000001</v>
      </c>
      <c r="J394" s="13">
        <f t="shared" si="192"/>
        <v>5.5E-2</v>
      </c>
      <c r="K394" s="33">
        <f t="shared" si="199"/>
        <v>45068</v>
      </c>
      <c r="L394" s="2">
        <f t="shared" si="200"/>
        <v>15</v>
      </c>
      <c r="M394" s="17">
        <f t="shared" si="201"/>
        <v>15</v>
      </c>
      <c r="N394" s="12">
        <f t="shared" si="202"/>
        <v>1.003192034</v>
      </c>
      <c r="O394" s="12">
        <f t="shared" ca="1" si="203"/>
        <v>1.010861778</v>
      </c>
      <c r="P394" s="17">
        <f t="shared" si="204"/>
        <v>0</v>
      </c>
      <c r="Q394" s="14">
        <f t="shared" ca="1" si="205"/>
        <v>108617.78</v>
      </c>
      <c r="R394" s="21">
        <f t="shared" si="190"/>
        <v>0</v>
      </c>
      <c r="S394" s="14">
        <f t="shared" si="206"/>
        <v>0</v>
      </c>
      <c r="T394" s="4" t="str">
        <f t="shared" si="207"/>
        <v>J=</v>
      </c>
      <c r="U394" s="33">
        <f t="shared" si="208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91"/>
        <v>45091</v>
      </c>
      <c r="B395" s="124">
        <f t="shared" ca="1" si="194"/>
        <v>10115900.84999999</v>
      </c>
      <c r="C395" s="7">
        <f t="shared" si="195"/>
        <v>10000000</v>
      </c>
      <c r="D395" s="96">
        <f t="shared" si="193"/>
        <v>45090</v>
      </c>
      <c r="E395" s="94">
        <f ca="1">IF(D395&lt;$B$1,VLOOKUP(D395,[1]DI!$A$4:$B$15000,2,FALSE),0)</f>
        <v>0.13650000000000001</v>
      </c>
      <c r="F395" s="14">
        <f t="shared" ca="1" si="196"/>
        <v>1.00050788</v>
      </c>
      <c r="G395" s="14">
        <f ca="1">(TRUNC(PRODUCT($F$12:$F394),16))</f>
        <v>1.19725937149301</v>
      </c>
      <c r="H395" s="14">
        <f t="shared" ca="1" si="197"/>
        <v>1.1875722183900701</v>
      </c>
      <c r="I395" s="14">
        <f t="shared" ca="1" si="198"/>
        <v>1.00815711</v>
      </c>
      <c r="J395" s="13">
        <f t="shared" si="192"/>
        <v>5.5E-2</v>
      </c>
      <c r="K395" s="33">
        <f t="shared" si="199"/>
        <v>45068</v>
      </c>
      <c r="L395" s="2">
        <f t="shared" si="200"/>
        <v>16</v>
      </c>
      <c r="M395" s="17">
        <f t="shared" si="201"/>
        <v>16</v>
      </c>
      <c r="N395" s="12">
        <f t="shared" si="202"/>
        <v>1.0034051980000001</v>
      </c>
      <c r="O395" s="12">
        <f t="shared" ca="1" si="203"/>
        <v>1.0115900849999999</v>
      </c>
      <c r="P395" s="17">
        <f t="shared" si="204"/>
        <v>0</v>
      </c>
      <c r="Q395" s="14">
        <f t="shared" ca="1" si="205"/>
        <v>115900.84999998999</v>
      </c>
      <c r="R395" s="21">
        <f t="shared" si="190"/>
        <v>0</v>
      </c>
      <c r="S395" s="14">
        <f t="shared" si="206"/>
        <v>0</v>
      </c>
      <c r="T395" s="4" t="str">
        <f t="shared" si="207"/>
        <v>J=</v>
      </c>
      <c r="U395" s="33">
        <f t="shared" si="208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91"/>
        <v>45092</v>
      </c>
      <c r="B396" s="124">
        <f t="shared" ca="1" si="194"/>
        <v>10123189.060000001</v>
      </c>
      <c r="C396" s="7">
        <f t="shared" si="195"/>
        <v>10000000</v>
      </c>
      <c r="D396" s="96">
        <f t="shared" si="193"/>
        <v>45091</v>
      </c>
      <c r="E396" s="94">
        <f ca="1">IF(D396&lt;$B$1,VLOOKUP(D396,[1]DI!$A$4:$B$15000,2,FALSE),0)</f>
        <v>0.13650000000000001</v>
      </c>
      <c r="F396" s="14">
        <f t="shared" ca="1" si="196"/>
        <v>1.00050788</v>
      </c>
      <c r="G396" s="14">
        <f ca="1">(TRUNC(PRODUCT($F$12:$F395),16))</f>
        <v>1.19786743558261</v>
      </c>
      <c r="H396" s="14">
        <f t="shared" ca="1" si="197"/>
        <v>1.1875722183900701</v>
      </c>
      <c r="I396" s="14">
        <f t="shared" ca="1" si="198"/>
        <v>1.0086691299999999</v>
      </c>
      <c r="J396" s="13">
        <f t="shared" si="192"/>
        <v>5.5E-2</v>
      </c>
      <c r="K396" s="33">
        <f t="shared" si="199"/>
        <v>45068</v>
      </c>
      <c r="L396" s="2">
        <f t="shared" si="200"/>
        <v>17</v>
      </c>
      <c r="M396" s="17">
        <f t="shared" si="201"/>
        <v>17</v>
      </c>
      <c r="N396" s="12">
        <f t="shared" si="202"/>
        <v>1.0036184079999999</v>
      </c>
      <c r="O396" s="12">
        <f t="shared" ca="1" si="203"/>
        <v>1.012318906</v>
      </c>
      <c r="P396" s="17">
        <f t="shared" si="204"/>
        <v>0</v>
      </c>
      <c r="Q396" s="14">
        <f t="shared" ca="1" si="205"/>
        <v>123189.06</v>
      </c>
      <c r="R396" s="21">
        <f t="shared" ref="R396:R459" si="209">IF($P396&gt;0,VLOOKUP($P396,$W$12:$AC$150,7),0)</f>
        <v>0</v>
      </c>
      <c r="S396" s="14">
        <f t="shared" si="206"/>
        <v>0</v>
      </c>
      <c r="T396" s="4" t="str">
        <f t="shared" si="207"/>
        <v>J=</v>
      </c>
      <c r="U396" s="33">
        <f t="shared" si="208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210">WORKDAY($A396,1,$W$166:$W$544)</f>
        <v>45093</v>
      </c>
      <c r="B397" s="124">
        <f t="shared" ca="1" si="194"/>
        <v>10130482.529999999</v>
      </c>
      <c r="C397" s="7">
        <f t="shared" si="195"/>
        <v>10000000</v>
      </c>
      <c r="D397" s="96">
        <f t="shared" si="193"/>
        <v>45092</v>
      </c>
      <c r="E397" s="94">
        <f ca="1">IF(D397&lt;$B$1,VLOOKUP(D397,[1]DI!$A$4:$B$15000,2,FALSE),0)</f>
        <v>0.13650000000000001</v>
      </c>
      <c r="F397" s="14">
        <f t="shared" ca="1" si="196"/>
        <v>1.00050788</v>
      </c>
      <c r="G397" s="14">
        <f ca="1">(TRUNC(PRODUCT($F$12:$F396),16))</f>
        <v>1.1984758084957901</v>
      </c>
      <c r="H397" s="14">
        <f t="shared" ca="1" si="197"/>
        <v>1.1875722183900701</v>
      </c>
      <c r="I397" s="14">
        <f t="shared" ca="1" si="198"/>
        <v>1.0091814100000001</v>
      </c>
      <c r="J397" s="13">
        <f t="shared" ref="J397:J460" si="211">J396</f>
        <v>5.5E-2</v>
      </c>
      <c r="K397" s="33">
        <f t="shared" si="199"/>
        <v>45068</v>
      </c>
      <c r="L397" s="2">
        <f t="shared" si="200"/>
        <v>18</v>
      </c>
      <c r="M397" s="17">
        <f t="shared" si="201"/>
        <v>18</v>
      </c>
      <c r="N397" s="12">
        <f t="shared" si="202"/>
        <v>1.0038316629999999</v>
      </c>
      <c r="O397" s="12">
        <f t="shared" ca="1" si="203"/>
        <v>1.013048253</v>
      </c>
      <c r="P397" s="17">
        <f t="shared" si="204"/>
        <v>0</v>
      </c>
      <c r="Q397" s="14">
        <f t="shared" ca="1" si="205"/>
        <v>130482.53</v>
      </c>
      <c r="R397" s="21">
        <f t="shared" si="209"/>
        <v>0</v>
      </c>
      <c r="S397" s="14">
        <f t="shared" si="206"/>
        <v>0</v>
      </c>
      <c r="T397" s="4" t="str">
        <f t="shared" si="207"/>
        <v>J=</v>
      </c>
      <c r="U397" s="33">
        <f t="shared" si="208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210"/>
        <v>45096</v>
      </c>
      <c r="B398" s="124">
        <f t="shared" ca="1" si="194"/>
        <v>10137781.34999999</v>
      </c>
      <c r="C398" s="7">
        <f t="shared" si="195"/>
        <v>10000000</v>
      </c>
      <c r="D398" s="96">
        <f t="shared" si="193"/>
        <v>45093</v>
      </c>
      <c r="E398" s="94">
        <f ca="1">IF(D398&lt;$B$1,VLOOKUP(D398,[1]DI!$A$4:$B$15000,2,FALSE),0)</f>
        <v>0.13650000000000001</v>
      </c>
      <c r="F398" s="14">
        <f t="shared" ca="1" si="196"/>
        <v>1.00050788</v>
      </c>
      <c r="G398" s="14">
        <f ca="1">(TRUNC(PRODUCT($F$12:$F397),16))</f>
        <v>1.19908449038941</v>
      </c>
      <c r="H398" s="14">
        <f t="shared" ca="1" si="197"/>
        <v>1.1875722183900701</v>
      </c>
      <c r="I398" s="14">
        <f t="shared" ca="1" si="198"/>
        <v>1.0096939599999999</v>
      </c>
      <c r="J398" s="13">
        <f t="shared" si="211"/>
        <v>5.5E-2</v>
      </c>
      <c r="K398" s="33">
        <f t="shared" si="199"/>
        <v>45068</v>
      </c>
      <c r="L398" s="2">
        <f t="shared" si="200"/>
        <v>19</v>
      </c>
      <c r="M398" s="17">
        <f t="shared" si="201"/>
        <v>19</v>
      </c>
      <c r="N398" s="12">
        <f t="shared" si="202"/>
        <v>1.0040449629999999</v>
      </c>
      <c r="O398" s="12">
        <f t="shared" ca="1" si="203"/>
        <v>1.0137781349999999</v>
      </c>
      <c r="P398" s="17">
        <f t="shared" si="204"/>
        <v>0</v>
      </c>
      <c r="Q398" s="14">
        <f t="shared" ca="1" si="205"/>
        <v>137781.34999998999</v>
      </c>
      <c r="R398" s="21">
        <f t="shared" si="209"/>
        <v>0</v>
      </c>
      <c r="S398" s="14">
        <f t="shared" si="206"/>
        <v>0</v>
      </c>
      <c r="T398" s="4" t="str">
        <f t="shared" si="207"/>
        <v>J=</v>
      </c>
      <c r="U398" s="33">
        <f t="shared" si="208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210"/>
        <v>45097</v>
      </c>
      <c r="B399" s="124">
        <f t="shared" ca="1" si="194"/>
        <v>10145085.32</v>
      </c>
      <c r="C399" s="7">
        <f t="shared" si="195"/>
        <v>10000000</v>
      </c>
      <c r="D399" s="96">
        <f t="shared" ref="D399:D462" si="212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96"/>
        <v>1.00050788</v>
      </c>
      <c r="G399" s="14">
        <f ca="1">(TRUNC(PRODUCT($F$12:$F398),16))</f>
        <v>1.1996934814203899</v>
      </c>
      <c r="H399" s="14">
        <f t="shared" ca="1" si="197"/>
        <v>1.1875722183900701</v>
      </c>
      <c r="I399" s="14">
        <f t="shared" ca="1" si="198"/>
        <v>1.01020676</v>
      </c>
      <c r="J399" s="13">
        <f t="shared" si="211"/>
        <v>5.5E-2</v>
      </c>
      <c r="K399" s="33">
        <f t="shared" si="199"/>
        <v>45068</v>
      </c>
      <c r="L399" s="2">
        <f t="shared" si="200"/>
        <v>20</v>
      </c>
      <c r="M399" s="17">
        <f t="shared" si="201"/>
        <v>20</v>
      </c>
      <c r="N399" s="12">
        <f t="shared" si="202"/>
        <v>1.004258308</v>
      </c>
      <c r="O399" s="12">
        <f t="shared" ca="1" si="203"/>
        <v>1.014508532</v>
      </c>
      <c r="P399" s="17">
        <f t="shared" si="204"/>
        <v>19</v>
      </c>
      <c r="Q399" s="14">
        <f t="shared" ca="1" si="205"/>
        <v>145085.32</v>
      </c>
      <c r="R399" s="21">
        <f t="shared" si="209"/>
        <v>0</v>
      </c>
      <c r="S399" s="14">
        <f t="shared" si="206"/>
        <v>0</v>
      </c>
      <c r="T399" s="4" t="str">
        <f t="shared" si="207"/>
        <v>J=</v>
      </c>
      <c r="U399" s="33">
        <f t="shared" si="208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210"/>
        <v>45098</v>
      </c>
      <c r="B400" s="124">
        <f t="shared" ca="1" si="194"/>
        <v>10007204.739999991</v>
      </c>
      <c r="C400" s="7">
        <f t="shared" si="195"/>
        <v>10000000</v>
      </c>
      <c r="D400" s="96">
        <f t="shared" si="212"/>
        <v>45097</v>
      </c>
      <c r="E400" s="94">
        <f ca="1">IF(D400&lt;$B$1,VLOOKUP(D400,[1]DI!$A$4:$B$15000,2,FALSE),0)</f>
        <v>0.13650000000000001</v>
      </c>
      <c r="F400" s="14">
        <f t="shared" ca="1" si="196"/>
        <v>1.00050788</v>
      </c>
      <c r="G400" s="14">
        <f ca="1">(TRUNC(PRODUCT($F$12:$F399),16))</f>
        <v>1.2003027817457299</v>
      </c>
      <c r="H400" s="14">
        <f t="shared" ca="1" si="197"/>
        <v>1.1996934814203899</v>
      </c>
      <c r="I400" s="14">
        <f t="shared" ca="1" si="198"/>
        <v>1.00050788</v>
      </c>
      <c r="J400" s="13">
        <f t="shared" si="211"/>
        <v>5.5E-2</v>
      </c>
      <c r="K400" s="33">
        <f t="shared" si="199"/>
        <v>45097</v>
      </c>
      <c r="L400" s="2">
        <f t="shared" si="200"/>
        <v>1</v>
      </c>
      <c r="M400" s="17">
        <f t="shared" si="201"/>
        <v>1</v>
      </c>
      <c r="N400" s="12">
        <f t="shared" si="202"/>
        <v>1.0002124859999999</v>
      </c>
      <c r="O400" s="12">
        <f t="shared" ca="1" si="203"/>
        <v>1.000720474</v>
      </c>
      <c r="P400" s="17">
        <f t="shared" si="204"/>
        <v>0</v>
      </c>
      <c r="Q400" s="14">
        <f t="shared" ca="1" si="205"/>
        <v>7204.7399999899999</v>
      </c>
      <c r="R400" s="21">
        <f t="shared" si="209"/>
        <v>0</v>
      </c>
      <c r="S400" s="14">
        <f t="shared" si="206"/>
        <v>0</v>
      </c>
      <c r="T400" s="4" t="str">
        <f t="shared" si="207"/>
        <v>J=</v>
      </c>
      <c r="U400" s="33">
        <f t="shared" si="208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210"/>
        <v>45099</v>
      </c>
      <c r="B401" s="124">
        <f t="shared" ca="1" si="194"/>
        <v>10014414.68999999</v>
      </c>
      <c r="C401" s="7">
        <f t="shared" si="195"/>
        <v>10000000</v>
      </c>
      <c r="D401" s="96">
        <f t="shared" si="212"/>
        <v>45098</v>
      </c>
      <c r="E401" s="94">
        <f ca="1">IF(D401&lt;$B$1,VLOOKUP(D401,[1]DI!$A$4:$B$15000,2,FALSE),0)</f>
        <v>0.13650000000000001</v>
      </c>
      <c r="F401" s="14">
        <f t="shared" ca="1" si="196"/>
        <v>1.00050788</v>
      </c>
      <c r="G401" s="14">
        <f ca="1">(TRUNC(PRODUCT($F$12:$F400),16))</f>
        <v>1.2009123915225199</v>
      </c>
      <c r="H401" s="14">
        <f t="shared" ca="1" si="197"/>
        <v>1.1996934814203899</v>
      </c>
      <c r="I401" s="14">
        <f t="shared" ca="1" si="198"/>
        <v>1.00101602</v>
      </c>
      <c r="J401" s="13">
        <f t="shared" si="211"/>
        <v>5.5E-2</v>
      </c>
      <c r="K401" s="33">
        <f t="shared" si="199"/>
        <v>45097</v>
      </c>
      <c r="L401" s="2">
        <f t="shared" si="200"/>
        <v>2</v>
      </c>
      <c r="M401" s="17">
        <f t="shared" si="201"/>
        <v>2</v>
      </c>
      <c r="N401" s="12">
        <f t="shared" si="202"/>
        <v>1.000425017</v>
      </c>
      <c r="O401" s="12">
        <f t="shared" ca="1" si="203"/>
        <v>1.001441469</v>
      </c>
      <c r="P401" s="17">
        <f t="shared" si="204"/>
        <v>0</v>
      </c>
      <c r="Q401" s="14">
        <f t="shared" ca="1" si="205"/>
        <v>14414.68999999</v>
      </c>
      <c r="R401" s="21">
        <f t="shared" si="209"/>
        <v>0</v>
      </c>
      <c r="S401" s="14">
        <f t="shared" si="206"/>
        <v>0</v>
      </c>
      <c r="T401" s="4" t="str">
        <f t="shared" si="207"/>
        <v>J=</v>
      </c>
      <c r="U401" s="33">
        <f t="shared" si="208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210"/>
        <v>45100</v>
      </c>
      <c r="B402" s="124">
        <f t="shared" ca="1" si="194"/>
        <v>10021629.75</v>
      </c>
      <c r="C402" s="7">
        <f t="shared" si="195"/>
        <v>10000000</v>
      </c>
      <c r="D402" s="96">
        <f t="shared" si="212"/>
        <v>45099</v>
      </c>
      <c r="E402" s="94">
        <f ca="1">IF(D402&lt;$B$1,VLOOKUP(D402,[1]DI!$A$4:$B$15000,2,FALSE),0)</f>
        <v>0.13650000000000001</v>
      </c>
      <c r="F402" s="14">
        <f t="shared" ca="1" si="196"/>
        <v>1.00050788</v>
      </c>
      <c r="G402" s="14">
        <f ca="1">(TRUNC(PRODUCT($F$12:$F401),16))</f>
        <v>1.20152231090793</v>
      </c>
      <c r="H402" s="14">
        <f t="shared" ca="1" si="197"/>
        <v>1.1996934814203899</v>
      </c>
      <c r="I402" s="14">
        <f t="shared" ca="1" si="198"/>
        <v>1.00152441</v>
      </c>
      <c r="J402" s="13">
        <f t="shared" si="211"/>
        <v>5.5E-2</v>
      </c>
      <c r="K402" s="33">
        <f t="shared" si="199"/>
        <v>45097</v>
      </c>
      <c r="L402" s="2">
        <f t="shared" si="200"/>
        <v>3</v>
      </c>
      <c r="M402" s="17">
        <f t="shared" si="201"/>
        <v>3</v>
      </c>
      <c r="N402" s="12">
        <f t="shared" si="202"/>
        <v>1.000637593</v>
      </c>
      <c r="O402" s="12">
        <f t="shared" ca="1" si="203"/>
        <v>1.0021629750000001</v>
      </c>
      <c r="P402" s="17">
        <f t="shared" si="204"/>
        <v>0</v>
      </c>
      <c r="Q402" s="14">
        <f t="shared" ca="1" si="205"/>
        <v>21629.75</v>
      </c>
      <c r="R402" s="21">
        <f t="shared" si="209"/>
        <v>0</v>
      </c>
      <c r="S402" s="14">
        <f t="shared" si="206"/>
        <v>0</v>
      </c>
      <c r="T402" s="4" t="str">
        <f t="shared" si="207"/>
        <v>J=</v>
      </c>
      <c r="U402" s="33">
        <f t="shared" si="208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210"/>
        <v>45103</v>
      </c>
      <c r="B403" s="124">
        <f t="shared" ca="1" si="194"/>
        <v>10028850.140000001</v>
      </c>
      <c r="C403" s="7">
        <f t="shared" si="195"/>
        <v>10000000</v>
      </c>
      <c r="D403" s="96">
        <f t="shared" si="212"/>
        <v>45100</v>
      </c>
      <c r="E403" s="94">
        <f ca="1">IF(D403&lt;$B$1,VLOOKUP(D403,[1]DI!$A$4:$B$15000,2,FALSE),0)</f>
        <v>0.13650000000000001</v>
      </c>
      <c r="F403" s="14">
        <f t="shared" ca="1" si="196"/>
        <v>1.00050788</v>
      </c>
      <c r="G403" s="14">
        <f ca="1">(TRUNC(PRODUCT($F$12:$F402),16))</f>
        <v>1.2021325400592</v>
      </c>
      <c r="H403" s="14">
        <f t="shared" ca="1" si="197"/>
        <v>1.1996934814203899</v>
      </c>
      <c r="I403" s="14">
        <f t="shared" ca="1" si="198"/>
        <v>1.00203307</v>
      </c>
      <c r="J403" s="13">
        <f t="shared" si="211"/>
        <v>5.5E-2</v>
      </c>
      <c r="K403" s="33">
        <f t="shared" si="199"/>
        <v>45097</v>
      </c>
      <c r="L403" s="2">
        <f t="shared" si="200"/>
        <v>4</v>
      </c>
      <c r="M403" s="17">
        <f t="shared" si="201"/>
        <v>4</v>
      </c>
      <c r="N403" s="12">
        <f t="shared" si="202"/>
        <v>1.000850215</v>
      </c>
      <c r="O403" s="12">
        <f t="shared" ca="1" si="203"/>
        <v>1.0028850140000001</v>
      </c>
      <c r="P403" s="17">
        <f t="shared" si="204"/>
        <v>0</v>
      </c>
      <c r="Q403" s="14">
        <f t="shared" ca="1" si="205"/>
        <v>28850.14</v>
      </c>
      <c r="R403" s="21">
        <f t="shared" si="209"/>
        <v>0</v>
      </c>
      <c r="S403" s="14">
        <f t="shared" si="206"/>
        <v>0</v>
      </c>
      <c r="T403" s="4" t="str">
        <f t="shared" si="207"/>
        <v>J=</v>
      </c>
      <c r="U403" s="33">
        <f t="shared" si="208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210"/>
        <v>45104</v>
      </c>
      <c r="B404" s="124">
        <f t="shared" ca="1" si="194"/>
        <v>10036075.630000001</v>
      </c>
      <c r="C404" s="7">
        <f t="shared" si="195"/>
        <v>10000000</v>
      </c>
      <c r="D404" s="96">
        <f t="shared" si="212"/>
        <v>45103</v>
      </c>
      <c r="E404" s="94">
        <f ca="1">IF(D404&lt;$B$1,VLOOKUP(D404,[1]DI!$A$4:$B$15000,2,FALSE),0)</f>
        <v>0.13650000000000001</v>
      </c>
      <c r="F404" s="14">
        <f t="shared" ca="1" si="196"/>
        <v>1.00050788</v>
      </c>
      <c r="G404" s="14">
        <f ca="1">(TRUNC(PRODUCT($F$12:$F403),16))</f>
        <v>1.20274307913364</v>
      </c>
      <c r="H404" s="14">
        <f t="shared" ca="1" si="197"/>
        <v>1.1996934814203899</v>
      </c>
      <c r="I404" s="14">
        <f t="shared" ca="1" si="198"/>
        <v>1.0025419799999999</v>
      </c>
      <c r="J404" s="13">
        <f t="shared" si="211"/>
        <v>5.5E-2</v>
      </c>
      <c r="K404" s="33">
        <f t="shared" si="199"/>
        <v>45097</v>
      </c>
      <c r="L404" s="2">
        <f t="shared" si="200"/>
        <v>5</v>
      </c>
      <c r="M404" s="17">
        <f t="shared" si="201"/>
        <v>5</v>
      </c>
      <c r="N404" s="12">
        <f t="shared" si="202"/>
        <v>1.001062881</v>
      </c>
      <c r="O404" s="12">
        <f t="shared" ca="1" si="203"/>
        <v>1.0036075630000001</v>
      </c>
      <c r="P404" s="17">
        <f t="shared" si="204"/>
        <v>0</v>
      </c>
      <c r="Q404" s="14">
        <f t="shared" ca="1" si="205"/>
        <v>36075.629999999997</v>
      </c>
      <c r="R404" s="21">
        <f t="shared" si="209"/>
        <v>0</v>
      </c>
      <c r="S404" s="14">
        <f t="shared" si="206"/>
        <v>0</v>
      </c>
      <c r="T404" s="4" t="str">
        <f t="shared" si="207"/>
        <v>J=</v>
      </c>
      <c r="U404" s="33">
        <f t="shared" si="208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210"/>
        <v>45105</v>
      </c>
      <c r="B405" s="124">
        <f t="shared" ca="1" si="194"/>
        <v>10043306.35</v>
      </c>
      <c r="C405" s="7">
        <f t="shared" si="195"/>
        <v>10000000</v>
      </c>
      <c r="D405" s="96">
        <f t="shared" si="212"/>
        <v>45104</v>
      </c>
      <c r="E405" s="94">
        <f ca="1">IF(D405&lt;$B$1,VLOOKUP(D405,[1]DI!$A$4:$B$15000,2,FALSE),0)</f>
        <v>0.13650000000000001</v>
      </c>
      <c r="F405" s="14">
        <f t="shared" ca="1" si="196"/>
        <v>1.00050788</v>
      </c>
      <c r="G405" s="14">
        <f ca="1">(TRUNC(PRODUCT($F$12:$F404),16))</f>
        <v>1.20335392828867</v>
      </c>
      <c r="H405" s="14">
        <f t="shared" ca="1" si="197"/>
        <v>1.1996934814203899</v>
      </c>
      <c r="I405" s="14">
        <f t="shared" ca="1" si="198"/>
        <v>1.0030511499999999</v>
      </c>
      <c r="J405" s="13">
        <f t="shared" si="211"/>
        <v>5.5E-2</v>
      </c>
      <c r="K405" s="33">
        <f t="shared" si="199"/>
        <v>45097</v>
      </c>
      <c r="L405" s="2">
        <f t="shared" si="200"/>
        <v>6</v>
      </c>
      <c r="M405" s="17">
        <f t="shared" si="201"/>
        <v>6</v>
      </c>
      <c r="N405" s="12">
        <f t="shared" si="202"/>
        <v>1.0012755929999999</v>
      </c>
      <c r="O405" s="12">
        <f t="shared" ca="1" si="203"/>
        <v>1.0043306350000001</v>
      </c>
      <c r="P405" s="17">
        <f t="shared" si="204"/>
        <v>0</v>
      </c>
      <c r="Q405" s="14">
        <f t="shared" ca="1" si="205"/>
        <v>43306.35</v>
      </c>
      <c r="R405" s="21">
        <f t="shared" si="209"/>
        <v>0</v>
      </c>
      <c r="S405" s="14">
        <f t="shared" si="206"/>
        <v>0</v>
      </c>
      <c r="T405" s="4" t="str">
        <f t="shared" si="207"/>
        <v>J=</v>
      </c>
      <c r="U405" s="33">
        <f t="shared" si="208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210"/>
        <v>45106</v>
      </c>
      <c r="B406" s="124">
        <f t="shared" ca="1" si="194"/>
        <v>10050542.28999999</v>
      </c>
      <c r="C406" s="7">
        <f t="shared" si="195"/>
        <v>10000000</v>
      </c>
      <c r="D406" s="96">
        <f t="shared" si="212"/>
        <v>45105</v>
      </c>
      <c r="E406" s="94">
        <f ca="1">IF(D406&lt;$B$1,VLOOKUP(D406,[1]DI!$A$4:$B$15000,2,FALSE),0)</f>
        <v>0.13650000000000001</v>
      </c>
      <c r="F406" s="14">
        <f t="shared" ca="1" si="196"/>
        <v>1.00050788</v>
      </c>
      <c r="G406" s="14">
        <f ca="1">(TRUNC(PRODUCT($F$12:$F405),16))</f>
        <v>1.20396508768177</v>
      </c>
      <c r="H406" s="14">
        <f t="shared" ca="1" si="197"/>
        <v>1.1996934814203899</v>
      </c>
      <c r="I406" s="14">
        <f t="shared" ca="1" si="198"/>
        <v>1.00356058</v>
      </c>
      <c r="J406" s="13">
        <f t="shared" si="211"/>
        <v>5.5E-2</v>
      </c>
      <c r="K406" s="33">
        <f t="shared" si="199"/>
        <v>45097</v>
      </c>
      <c r="L406" s="2">
        <f t="shared" si="200"/>
        <v>7</v>
      </c>
      <c r="M406" s="17">
        <f t="shared" si="201"/>
        <v>7</v>
      </c>
      <c r="N406" s="12">
        <f t="shared" si="202"/>
        <v>1.00148835</v>
      </c>
      <c r="O406" s="12">
        <f t="shared" ca="1" si="203"/>
        <v>1.005054229</v>
      </c>
      <c r="P406" s="17">
        <f t="shared" si="204"/>
        <v>0</v>
      </c>
      <c r="Q406" s="14">
        <f t="shared" ca="1" si="205"/>
        <v>50542.289999989996</v>
      </c>
      <c r="R406" s="21">
        <f t="shared" si="209"/>
        <v>0</v>
      </c>
      <c r="S406" s="14">
        <f t="shared" si="206"/>
        <v>0</v>
      </c>
      <c r="T406" s="4" t="str">
        <f t="shared" si="207"/>
        <v>J=</v>
      </c>
      <c r="U406" s="33">
        <f t="shared" si="208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210"/>
        <v>45107</v>
      </c>
      <c r="B407" s="124">
        <f t="shared" ca="1" si="194"/>
        <v>10057783.460000001</v>
      </c>
      <c r="C407" s="7">
        <f t="shared" si="195"/>
        <v>10000000</v>
      </c>
      <c r="D407" s="96">
        <f t="shared" si="212"/>
        <v>45106</v>
      </c>
      <c r="E407" s="94">
        <f ca="1">IF(D407&lt;$B$1,VLOOKUP(D407,[1]DI!$A$4:$B$15000,2,FALSE),0)</f>
        <v>0.13650000000000001</v>
      </c>
      <c r="F407" s="14">
        <f t="shared" ca="1" si="196"/>
        <v>1.00050788</v>
      </c>
      <c r="G407" s="14">
        <f ca="1">(TRUNC(PRODUCT($F$12:$F406),16))</f>
        <v>1.2045765574705001</v>
      </c>
      <c r="H407" s="14">
        <f t="shared" ca="1" si="197"/>
        <v>1.1996934814203899</v>
      </c>
      <c r="I407" s="14">
        <f t="shared" ca="1" si="198"/>
        <v>1.0040702699999999</v>
      </c>
      <c r="J407" s="13">
        <f t="shared" si="211"/>
        <v>5.5E-2</v>
      </c>
      <c r="K407" s="33">
        <f t="shared" si="199"/>
        <v>45097</v>
      </c>
      <c r="L407" s="2">
        <f t="shared" si="200"/>
        <v>8</v>
      </c>
      <c r="M407" s="17">
        <f t="shared" si="201"/>
        <v>8</v>
      </c>
      <c r="N407" s="12">
        <f t="shared" si="202"/>
        <v>1.0017011520000001</v>
      </c>
      <c r="O407" s="12">
        <f t="shared" ca="1" si="203"/>
        <v>1.005778346</v>
      </c>
      <c r="P407" s="17">
        <f t="shared" si="204"/>
        <v>0</v>
      </c>
      <c r="Q407" s="14">
        <f t="shared" ca="1" si="205"/>
        <v>57783.46</v>
      </c>
      <c r="R407" s="21">
        <f t="shared" si="209"/>
        <v>0</v>
      </c>
      <c r="S407" s="14">
        <f t="shared" si="206"/>
        <v>0</v>
      </c>
      <c r="T407" s="4" t="str">
        <f t="shared" si="207"/>
        <v>J=</v>
      </c>
      <c r="U407" s="33">
        <f t="shared" si="208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210"/>
        <v>45110</v>
      </c>
      <c r="B408" s="124">
        <f t="shared" ca="1" si="194"/>
        <v>10065029.86999999</v>
      </c>
      <c r="C408" s="7">
        <f t="shared" si="195"/>
        <v>10000000</v>
      </c>
      <c r="D408" s="96">
        <f t="shared" si="212"/>
        <v>45107</v>
      </c>
      <c r="E408" s="94">
        <f ca="1">IF(D408&lt;$B$1,VLOOKUP(D408,[1]DI!$A$4:$B$15000,2,FALSE),0)</f>
        <v>0.13650000000000001</v>
      </c>
      <c r="F408" s="14">
        <f t="shared" ca="1" si="196"/>
        <v>1.00050788</v>
      </c>
      <c r="G408" s="14">
        <f ca="1">(TRUNC(PRODUCT($F$12:$F407),16))</f>
        <v>1.2051883378125099</v>
      </c>
      <c r="H408" s="14">
        <f t="shared" ca="1" si="197"/>
        <v>1.1996934814203899</v>
      </c>
      <c r="I408" s="14">
        <f t="shared" ca="1" si="198"/>
        <v>1.00458022</v>
      </c>
      <c r="J408" s="13">
        <f t="shared" si="211"/>
        <v>5.5E-2</v>
      </c>
      <c r="K408" s="33">
        <f t="shared" si="199"/>
        <v>45097</v>
      </c>
      <c r="L408" s="2">
        <f t="shared" si="200"/>
        <v>9</v>
      </c>
      <c r="M408" s="17">
        <f t="shared" si="201"/>
        <v>9</v>
      </c>
      <c r="N408" s="12">
        <f t="shared" si="202"/>
        <v>1.001914</v>
      </c>
      <c r="O408" s="12">
        <f t="shared" ca="1" si="203"/>
        <v>1.006502987</v>
      </c>
      <c r="P408" s="17">
        <f t="shared" si="204"/>
        <v>0</v>
      </c>
      <c r="Q408" s="14">
        <f t="shared" ca="1" si="205"/>
        <v>65029.869999989998</v>
      </c>
      <c r="R408" s="21">
        <f t="shared" si="209"/>
        <v>0</v>
      </c>
      <c r="S408" s="14">
        <f t="shared" si="206"/>
        <v>0</v>
      </c>
      <c r="T408" s="4" t="str">
        <f t="shared" si="207"/>
        <v>J=</v>
      </c>
      <c r="U408" s="33">
        <f t="shared" si="208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210"/>
        <v>45111</v>
      </c>
      <c r="B409" s="124">
        <f t="shared" ca="1" si="194"/>
        <v>10072281.389999989</v>
      </c>
      <c r="C409" s="7">
        <f t="shared" si="195"/>
        <v>10000000</v>
      </c>
      <c r="D409" s="96">
        <f t="shared" si="212"/>
        <v>45110</v>
      </c>
      <c r="E409" s="94">
        <f ca="1">IF(D409&lt;$B$1,VLOOKUP(D409,[1]DI!$A$4:$B$15000,2,FALSE),0)</f>
        <v>0.13650000000000001</v>
      </c>
      <c r="F409" s="14">
        <f t="shared" ca="1" si="196"/>
        <v>1.00050788</v>
      </c>
      <c r="G409" s="14">
        <f ca="1">(TRUNC(PRODUCT($F$12:$F408),16))</f>
        <v>1.20580042886552</v>
      </c>
      <c r="H409" s="14">
        <f t="shared" ca="1" si="197"/>
        <v>1.1996934814203899</v>
      </c>
      <c r="I409" s="14">
        <f t="shared" ca="1" si="198"/>
        <v>1.0050904199999999</v>
      </c>
      <c r="J409" s="13">
        <f t="shared" si="211"/>
        <v>5.5E-2</v>
      </c>
      <c r="K409" s="33">
        <f t="shared" si="199"/>
        <v>45097</v>
      </c>
      <c r="L409" s="2">
        <f t="shared" si="200"/>
        <v>10</v>
      </c>
      <c r="M409" s="17">
        <f t="shared" si="201"/>
        <v>10</v>
      </c>
      <c r="N409" s="12">
        <f t="shared" si="202"/>
        <v>1.0021268919999999</v>
      </c>
      <c r="O409" s="12">
        <f t="shared" ca="1" si="203"/>
        <v>1.007228139</v>
      </c>
      <c r="P409" s="17">
        <f t="shared" si="204"/>
        <v>0</v>
      </c>
      <c r="Q409" s="14">
        <f t="shared" ca="1" si="205"/>
        <v>72281.389999990002</v>
      </c>
      <c r="R409" s="21">
        <f t="shared" si="209"/>
        <v>0</v>
      </c>
      <c r="S409" s="14">
        <f t="shared" si="206"/>
        <v>0</v>
      </c>
      <c r="T409" s="4" t="str">
        <f t="shared" si="207"/>
        <v>J=</v>
      </c>
      <c r="U409" s="33">
        <f t="shared" si="208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210"/>
        <v>45112</v>
      </c>
      <c r="B410" s="124">
        <f t="shared" ca="1" si="194"/>
        <v>10079538.249999991</v>
      </c>
      <c r="C410" s="7">
        <f t="shared" si="195"/>
        <v>10000000</v>
      </c>
      <c r="D410" s="96">
        <f t="shared" si="212"/>
        <v>45111</v>
      </c>
      <c r="E410" s="94">
        <f ca="1">IF(D410&lt;$B$1,VLOOKUP(D410,[1]DI!$A$4:$B$15000,2,FALSE),0)</f>
        <v>0.13650000000000001</v>
      </c>
      <c r="F410" s="14">
        <f t="shared" ca="1" si="196"/>
        <v>1.00050788</v>
      </c>
      <c r="G410" s="14">
        <f ca="1">(TRUNC(PRODUCT($F$12:$F409),16))</f>
        <v>1.2064128307873301</v>
      </c>
      <c r="H410" s="14">
        <f t="shared" ca="1" si="197"/>
        <v>1.1996934814203899</v>
      </c>
      <c r="I410" s="14">
        <f t="shared" ca="1" si="198"/>
        <v>1.00560089</v>
      </c>
      <c r="J410" s="13">
        <f t="shared" si="211"/>
        <v>5.5E-2</v>
      </c>
      <c r="K410" s="33">
        <f t="shared" si="199"/>
        <v>45097</v>
      </c>
      <c r="L410" s="2">
        <f t="shared" si="200"/>
        <v>11</v>
      </c>
      <c r="M410" s="17">
        <f t="shared" si="201"/>
        <v>11</v>
      </c>
      <c r="N410" s="12">
        <f t="shared" si="202"/>
        <v>1.0023398299999999</v>
      </c>
      <c r="O410" s="12">
        <f t="shared" ca="1" si="203"/>
        <v>1.007953825</v>
      </c>
      <c r="P410" s="17">
        <f t="shared" si="204"/>
        <v>0</v>
      </c>
      <c r="Q410" s="14">
        <f t="shared" ca="1" si="205"/>
        <v>79538.249999990003</v>
      </c>
      <c r="R410" s="21">
        <f t="shared" si="209"/>
        <v>0</v>
      </c>
      <c r="S410" s="14">
        <f t="shared" si="206"/>
        <v>0</v>
      </c>
      <c r="T410" s="4" t="str">
        <f t="shared" si="207"/>
        <v>J=</v>
      </c>
      <c r="U410" s="33">
        <f t="shared" si="208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210"/>
        <v>45113</v>
      </c>
      <c r="B411" s="124">
        <f t="shared" ca="1" si="194"/>
        <v>10086800.25</v>
      </c>
      <c r="C411" s="7">
        <f t="shared" si="195"/>
        <v>10000000</v>
      </c>
      <c r="D411" s="96">
        <f t="shared" si="212"/>
        <v>45112</v>
      </c>
      <c r="E411" s="94">
        <f ca="1">IF(D411&lt;$B$1,VLOOKUP(D411,[1]DI!$A$4:$B$15000,2,FALSE),0)</f>
        <v>0.13650000000000001</v>
      </c>
      <c r="F411" s="14">
        <f t="shared" ca="1" si="196"/>
        <v>1.00050788</v>
      </c>
      <c r="G411" s="14">
        <f ca="1">(TRUNC(PRODUCT($F$12:$F410),16))</f>
        <v>1.2070255437358299</v>
      </c>
      <c r="H411" s="14">
        <f t="shared" ca="1" si="197"/>
        <v>1.1996934814203899</v>
      </c>
      <c r="I411" s="14">
        <f t="shared" ca="1" si="198"/>
        <v>1.00611161</v>
      </c>
      <c r="J411" s="13">
        <f t="shared" si="211"/>
        <v>5.5E-2</v>
      </c>
      <c r="K411" s="33">
        <f t="shared" si="199"/>
        <v>45097</v>
      </c>
      <c r="L411" s="2">
        <f t="shared" si="200"/>
        <v>12</v>
      </c>
      <c r="M411" s="17">
        <f t="shared" si="201"/>
        <v>12</v>
      </c>
      <c r="N411" s="12">
        <f t="shared" si="202"/>
        <v>1.0025528130000001</v>
      </c>
      <c r="O411" s="12">
        <f t="shared" ca="1" si="203"/>
        <v>1.0086800250000001</v>
      </c>
      <c r="P411" s="17">
        <f t="shared" si="204"/>
        <v>0</v>
      </c>
      <c r="Q411" s="14">
        <f t="shared" ca="1" si="205"/>
        <v>86800.25</v>
      </c>
      <c r="R411" s="21">
        <f t="shared" si="209"/>
        <v>0</v>
      </c>
      <c r="S411" s="14">
        <f t="shared" si="206"/>
        <v>0</v>
      </c>
      <c r="T411" s="4" t="str">
        <f t="shared" si="207"/>
        <v>J=</v>
      </c>
      <c r="U411" s="33">
        <f t="shared" si="208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210"/>
        <v>45114</v>
      </c>
      <c r="B412" s="124">
        <f t="shared" ca="1" si="194"/>
        <v>10094067.589999991</v>
      </c>
      <c r="C412" s="7">
        <f t="shared" si="195"/>
        <v>10000000</v>
      </c>
      <c r="D412" s="96">
        <f t="shared" si="212"/>
        <v>45113</v>
      </c>
      <c r="E412" s="94">
        <f ca="1">IF(D412&lt;$B$1,VLOOKUP(D412,[1]DI!$A$4:$B$15000,2,FALSE),0)</f>
        <v>0.13650000000000001</v>
      </c>
      <c r="F412" s="14">
        <f t="shared" ca="1" si="196"/>
        <v>1.00050788</v>
      </c>
      <c r="G412" s="14">
        <f ca="1">(TRUNC(PRODUCT($F$12:$F411),16))</f>
        <v>1.2076385678689801</v>
      </c>
      <c r="H412" s="14">
        <f t="shared" ca="1" si="197"/>
        <v>1.1996934814203899</v>
      </c>
      <c r="I412" s="14">
        <f t="shared" ca="1" si="198"/>
        <v>1.0066226</v>
      </c>
      <c r="J412" s="13">
        <f t="shared" si="211"/>
        <v>5.5E-2</v>
      </c>
      <c r="K412" s="33">
        <f t="shared" si="199"/>
        <v>45097</v>
      </c>
      <c r="L412" s="2">
        <f t="shared" si="200"/>
        <v>13</v>
      </c>
      <c r="M412" s="17">
        <f t="shared" si="201"/>
        <v>13</v>
      </c>
      <c r="N412" s="12">
        <f t="shared" si="202"/>
        <v>1.0027658420000001</v>
      </c>
      <c r="O412" s="12">
        <f t="shared" ca="1" si="203"/>
        <v>1.009406759</v>
      </c>
      <c r="P412" s="17">
        <f t="shared" si="204"/>
        <v>0</v>
      </c>
      <c r="Q412" s="14">
        <f t="shared" ca="1" si="205"/>
        <v>94067.589999989999</v>
      </c>
      <c r="R412" s="21">
        <f t="shared" si="209"/>
        <v>0</v>
      </c>
      <c r="S412" s="14">
        <f t="shared" si="206"/>
        <v>0</v>
      </c>
      <c r="T412" s="4" t="str">
        <f t="shared" si="207"/>
        <v>J=</v>
      </c>
      <c r="U412" s="33">
        <f t="shared" si="208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210"/>
        <v>45117</v>
      </c>
      <c r="B413" s="124">
        <f t="shared" ca="1" si="194"/>
        <v>10101340.059999989</v>
      </c>
      <c r="C413" s="7">
        <f t="shared" si="195"/>
        <v>10000000</v>
      </c>
      <c r="D413" s="96">
        <f t="shared" si="212"/>
        <v>45114</v>
      </c>
      <c r="E413" s="94">
        <f ca="1">IF(D413&lt;$B$1,VLOOKUP(D413,[1]DI!$A$4:$B$15000,2,FALSE),0)</f>
        <v>0.13650000000000001</v>
      </c>
      <c r="F413" s="14">
        <f t="shared" ca="1" si="196"/>
        <v>1.00050788</v>
      </c>
      <c r="G413" s="14">
        <f ca="1">(TRUNC(PRODUCT($F$12:$F412),16))</f>
        <v>1.20825190334483</v>
      </c>
      <c r="H413" s="14">
        <f t="shared" ca="1" si="197"/>
        <v>1.1996934814203899</v>
      </c>
      <c r="I413" s="14">
        <f t="shared" ca="1" si="198"/>
        <v>1.0071338400000001</v>
      </c>
      <c r="J413" s="13">
        <f t="shared" si="211"/>
        <v>5.5E-2</v>
      </c>
      <c r="K413" s="33">
        <f t="shared" si="199"/>
        <v>45097</v>
      </c>
      <c r="L413" s="2">
        <f t="shared" si="200"/>
        <v>14</v>
      </c>
      <c r="M413" s="17">
        <f t="shared" si="201"/>
        <v>14</v>
      </c>
      <c r="N413" s="12">
        <f t="shared" si="202"/>
        <v>1.0029789149999999</v>
      </c>
      <c r="O413" s="12">
        <f t="shared" ca="1" si="203"/>
        <v>1.0101340059999999</v>
      </c>
      <c r="P413" s="17">
        <f t="shared" si="204"/>
        <v>0</v>
      </c>
      <c r="Q413" s="14">
        <f t="shared" ca="1" si="205"/>
        <v>101340.05999999</v>
      </c>
      <c r="R413" s="21">
        <f t="shared" si="209"/>
        <v>0</v>
      </c>
      <c r="S413" s="14">
        <f t="shared" si="206"/>
        <v>0</v>
      </c>
      <c r="T413" s="4" t="str">
        <f t="shared" si="207"/>
        <v>J=</v>
      </c>
      <c r="U413" s="33">
        <f t="shared" si="208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210"/>
        <v>45118</v>
      </c>
      <c r="B414" s="124">
        <f t="shared" ca="1" si="194"/>
        <v>10108617.779999999</v>
      </c>
      <c r="C414" s="7">
        <f t="shared" si="195"/>
        <v>10000000</v>
      </c>
      <c r="D414" s="96">
        <f t="shared" si="212"/>
        <v>45117</v>
      </c>
      <c r="E414" s="94">
        <f ca="1">IF(D414&lt;$B$1,VLOOKUP(D414,[1]DI!$A$4:$B$15000,2,FALSE),0)</f>
        <v>0.13650000000000001</v>
      </c>
      <c r="F414" s="14">
        <f t="shared" ca="1" si="196"/>
        <v>1.00050788</v>
      </c>
      <c r="G414" s="14">
        <f ca="1">(TRUNC(PRODUCT($F$12:$F413),16))</f>
        <v>1.2088655503215</v>
      </c>
      <c r="H414" s="14">
        <f t="shared" ca="1" si="197"/>
        <v>1.1996934814203899</v>
      </c>
      <c r="I414" s="14">
        <f t="shared" ca="1" si="198"/>
        <v>1.0076453400000001</v>
      </c>
      <c r="J414" s="13">
        <f t="shared" si="211"/>
        <v>5.5E-2</v>
      </c>
      <c r="K414" s="33">
        <f t="shared" si="199"/>
        <v>45097</v>
      </c>
      <c r="L414" s="2">
        <f t="shared" si="200"/>
        <v>15</v>
      </c>
      <c r="M414" s="17">
        <f t="shared" si="201"/>
        <v>15</v>
      </c>
      <c r="N414" s="12">
        <f t="shared" si="202"/>
        <v>1.003192034</v>
      </c>
      <c r="O414" s="12">
        <f t="shared" ca="1" si="203"/>
        <v>1.010861778</v>
      </c>
      <c r="P414" s="17">
        <f t="shared" si="204"/>
        <v>0</v>
      </c>
      <c r="Q414" s="14">
        <f t="shared" ca="1" si="205"/>
        <v>108617.78</v>
      </c>
      <c r="R414" s="21">
        <f t="shared" si="209"/>
        <v>0</v>
      </c>
      <c r="S414" s="14">
        <f t="shared" si="206"/>
        <v>0</v>
      </c>
      <c r="T414" s="4" t="str">
        <f t="shared" si="207"/>
        <v>J=</v>
      </c>
      <c r="U414" s="33">
        <f t="shared" si="208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210"/>
        <v>45119</v>
      </c>
      <c r="B415" s="124">
        <f t="shared" ca="1" si="194"/>
        <v>10115900.84999999</v>
      </c>
      <c r="C415" s="7">
        <f t="shared" si="195"/>
        <v>10000000</v>
      </c>
      <c r="D415" s="96">
        <f t="shared" si="212"/>
        <v>45118</v>
      </c>
      <c r="E415" s="94">
        <f ca="1">IF(D415&lt;$B$1,VLOOKUP(D415,[1]DI!$A$4:$B$15000,2,FALSE),0)</f>
        <v>0.13650000000000001</v>
      </c>
      <c r="F415" s="14">
        <f t="shared" ca="1" si="196"/>
        <v>1.00050788</v>
      </c>
      <c r="G415" s="14">
        <f ca="1">(TRUNC(PRODUCT($F$12:$F414),16))</f>
        <v>1.2094795089571999</v>
      </c>
      <c r="H415" s="14">
        <f t="shared" ca="1" si="197"/>
        <v>1.1996934814203899</v>
      </c>
      <c r="I415" s="14">
        <f t="shared" ca="1" si="198"/>
        <v>1.00815711</v>
      </c>
      <c r="J415" s="13">
        <f t="shared" si="211"/>
        <v>5.5E-2</v>
      </c>
      <c r="K415" s="33">
        <f t="shared" si="199"/>
        <v>45097</v>
      </c>
      <c r="L415" s="2">
        <f t="shared" si="200"/>
        <v>16</v>
      </c>
      <c r="M415" s="17">
        <f t="shared" si="201"/>
        <v>16</v>
      </c>
      <c r="N415" s="12">
        <f t="shared" si="202"/>
        <v>1.0034051980000001</v>
      </c>
      <c r="O415" s="12">
        <f t="shared" ca="1" si="203"/>
        <v>1.0115900849999999</v>
      </c>
      <c r="P415" s="17">
        <f t="shared" si="204"/>
        <v>0</v>
      </c>
      <c r="Q415" s="14">
        <f t="shared" ca="1" si="205"/>
        <v>115900.84999998999</v>
      </c>
      <c r="R415" s="21">
        <f t="shared" si="209"/>
        <v>0</v>
      </c>
      <c r="S415" s="14">
        <f t="shared" si="206"/>
        <v>0</v>
      </c>
      <c r="T415" s="4" t="str">
        <f t="shared" si="207"/>
        <v>J=</v>
      </c>
      <c r="U415" s="33">
        <f t="shared" si="208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210"/>
        <v>45120</v>
      </c>
      <c r="B416" s="124">
        <f t="shared" ca="1" si="194"/>
        <v>10123189.060000001</v>
      </c>
      <c r="C416" s="7">
        <f t="shared" si="195"/>
        <v>10000000</v>
      </c>
      <c r="D416" s="96">
        <f t="shared" si="212"/>
        <v>45119</v>
      </c>
      <c r="E416" s="94">
        <f ca="1">IF(D416&lt;$B$1,VLOOKUP(D416,[1]DI!$A$4:$B$15000,2,FALSE),0)</f>
        <v>0.13650000000000001</v>
      </c>
      <c r="F416" s="14">
        <f t="shared" ca="1" si="196"/>
        <v>1.00050788</v>
      </c>
      <c r="G416" s="14">
        <f ca="1">(TRUNC(PRODUCT($F$12:$F415),16))</f>
        <v>1.21009377941021</v>
      </c>
      <c r="H416" s="14">
        <f t="shared" ca="1" si="197"/>
        <v>1.1996934814203899</v>
      </c>
      <c r="I416" s="14">
        <f t="shared" ca="1" si="198"/>
        <v>1.0086691299999999</v>
      </c>
      <c r="J416" s="13">
        <f t="shared" si="211"/>
        <v>5.5E-2</v>
      </c>
      <c r="K416" s="33">
        <f t="shared" si="199"/>
        <v>45097</v>
      </c>
      <c r="L416" s="2">
        <f t="shared" si="200"/>
        <v>17</v>
      </c>
      <c r="M416" s="17">
        <f t="shared" si="201"/>
        <v>17</v>
      </c>
      <c r="N416" s="12">
        <f t="shared" si="202"/>
        <v>1.0036184079999999</v>
      </c>
      <c r="O416" s="12">
        <f t="shared" ca="1" si="203"/>
        <v>1.012318906</v>
      </c>
      <c r="P416" s="17">
        <f t="shared" si="204"/>
        <v>0</v>
      </c>
      <c r="Q416" s="14">
        <f t="shared" ca="1" si="205"/>
        <v>123189.06</v>
      </c>
      <c r="R416" s="21">
        <f t="shared" si="209"/>
        <v>0</v>
      </c>
      <c r="S416" s="14">
        <f t="shared" si="206"/>
        <v>0</v>
      </c>
      <c r="T416" s="4" t="str">
        <f t="shared" si="207"/>
        <v>J=</v>
      </c>
      <c r="U416" s="33">
        <f t="shared" si="208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210"/>
        <v>45121</v>
      </c>
      <c r="B417" s="124">
        <f t="shared" ca="1" si="194"/>
        <v>10130482.529999999</v>
      </c>
      <c r="C417" s="7">
        <f t="shared" si="195"/>
        <v>10000000</v>
      </c>
      <c r="D417" s="96">
        <f t="shared" si="212"/>
        <v>45120</v>
      </c>
      <c r="E417" s="94">
        <f ca="1">IF(D417&lt;$B$1,VLOOKUP(D417,[1]DI!$A$4:$B$15000,2,FALSE),0)</f>
        <v>0.13650000000000001</v>
      </c>
      <c r="F417" s="14">
        <f t="shared" ca="1" si="196"/>
        <v>1.00050788</v>
      </c>
      <c r="G417" s="14">
        <f ca="1">(TRUNC(PRODUCT($F$12:$F416),16))</f>
        <v>1.2107083618389001</v>
      </c>
      <c r="H417" s="14">
        <f t="shared" ca="1" si="197"/>
        <v>1.1996934814203899</v>
      </c>
      <c r="I417" s="14">
        <f t="shared" ca="1" si="198"/>
        <v>1.0091814100000001</v>
      </c>
      <c r="J417" s="13">
        <f t="shared" si="211"/>
        <v>5.5E-2</v>
      </c>
      <c r="K417" s="33">
        <f t="shared" si="199"/>
        <v>45097</v>
      </c>
      <c r="L417" s="2">
        <f t="shared" si="200"/>
        <v>18</v>
      </c>
      <c r="M417" s="17">
        <f t="shared" si="201"/>
        <v>18</v>
      </c>
      <c r="N417" s="12">
        <f t="shared" si="202"/>
        <v>1.0038316629999999</v>
      </c>
      <c r="O417" s="12">
        <f t="shared" ca="1" si="203"/>
        <v>1.013048253</v>
      </c>
      <c r="P417" s="17">
        <f t="shared" si="204"/>
        <v>0</v>
      </c>
      <c r="Q417" s="14">
        <f t="shared" ca="1" si="205"/>
        <v>130482.53</v>
      </c>
      <c r="R417" s="21">
        <f t="shared" si="209"/>
        <v>0</v>
      </c>
      <c r="S417" s="14">
        <f t="shared" si="206"/>
        <v>0</v>
      </c>
      <c r="T417" s="4" t="str">
        <f t="shared" si="207"/>
        <v>J=</v>
      </c>
      <c r="U417" s="33">
        <f t="shared" si="208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210"/>
        <v>45124</v>
      </c>
      <c r="B418" s="124">
        <f t="shared" ca="1" si="194"/>
        <v>10137781.34999999</v>
      </c>
      <c r="C418" s="7">
        <f t="shared" si="195"/>
        <v>10000000</v>
      </c>
      <c r="D418" s="96">
        <f t="shared" si="212"/>
        <v>45121</v>
      </c>
      <c r="E418" s="94">
        <f ca="1">IF(D418&lt;$B$1,VLOOKUP(D418,[1]DI!$A$4:$B$15000,2,FALSE),0)</f>
        <v>0.13650000000000001</v>
      </c>
      <c r="F418" s="14">
        <f t="shared" ca="1" si="196"/>
        <v>1.00050788</v>
      </c>
      <c r="G418" s="14">
        <f ca="1">(TRUNC(PRODUCT($F$12:$F417),16))</f>
        <v>1.21132325640171</v>
      </c>
      <c r="H418" s="14">
        <f t="shared" ca="1" si="197"/>
        <v>1.1996934814203899</v>
      </c>
      <c r="I418" s="14">
        <f t="shared" ca="1" si="198"/>
        <v>1.0096939599999999</v>
      </c>
      <c r="J418" s="13">
        <f t="shared" si="211"/>
        <v>5.5E-2</v>
      </c>
      <c r="K418" s="33">
        <f t="shared" si="199"/>
        <v>45097</v>
      </c>
      <c r="L418" s="2">
        <f t="shared" si="200"/>
        <v>19</v>
      </c>
      <c r="M418" s="17">
        <f t="shared" si="201"/>
        <v>19</v>
      </c>
      <c r="N418" s="12">
        <f t="shared" si="202"/>
        <v>1.0040449629999999</v>
      </c>
      <c r="O418" s="12">
        <f t="shared" ca="1" si="203"/>
        <v>1.0137781349999999</v>
      </c>
      <c r="P418" s="17">
        <f t="shared" si="204"/>
        <v>0</v>
      </c>
      <c r="Q418" s="14">
        <f t="shared" ca="1" si="205"/>
        <v>137781.34999998999</v>
      </c>
      <c r="R418" s="21">
        <f t="shared" si="209"/>
        <v>0</v>
      </c>
      <c r="S418" s="14">
        <f t="shared" si="206"/>
        <v>0</v>
      </c>
      <c r="T418" s="4" t="str">
        <f t="shared" si="207"/>
        <v>J=</v>
      </c>
      <c r="U418" s="33">
        <f t="shared" si="208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210"/>
        <v>45125</v>
      </c>
      <c r="B419" s="124">
        <f t="shared" ca="1" si="194"/>
        <v>10145085.32</v>
      </c>
      <c r="C419" s="7">
        <f t="shared" si="195"/>
        <v>10000000</v>
      </c>
      <c r="D419" s="96">
        <f t="shared" si="212"/>
        <v>45124</v>
      </c>
      <c r="E419" s="94">
        <f ca="1">IF(D419&lt;$B$1,VLOOKUP(D419,[1]DI!$A$4:$B$15000,2,FALSE),0)</f>
        <v>0.13650000000000001</v>
      </c>
      <c r="F419" s="14">
        <f t="shared" ca="1" si="196"/>
        <v>1.00050788</v>
      </c>
      <c r="G419" s="14">
        <f ca="1">(TRUNC(PRODUCT($F$12:$F418),16))</f>
        <v>1.2119384632571699</v>
      </c>
      <c r="H419" s="14">
        <f t="shared" ca="1" si="197"/>
        <v>1.1996934814203899</v>
      </c>
      <c r="I419" s="14">
        <f t="shared" ca="1" si="198"/>
        <v>1.01020676</v>
      </c>
      <c r="J419" s="13">
        <f t="shared" si="211"/>
        <v>5.5E-2</v>
      </c>
      <c r="K419" s="33">
        <f t="shared" si="199"/>
        <v>45097</v>
      </c>
      <c r="L419" s="2">
        <f t="shared" si="200"/>
        <v>20</v>
      </c>
      <c r="M419" s="17">
        <f t="shared" si="201"/>
        <v>20</v>
      </c>
      <c r="N419" s="12">
        <f t="shared" si="202"/>
        <v>1.004258308</v>
      </c>
      <c r="O419" s="12">
        <f t="shared" ca="1" si="203"/>
        <v>1.014508532</v>
      </c>
      <c r="P419" s="17">
        <f t="shared" si="204"/>
        <v>0</v>
      </c>
      <c r="Q419" s="14">
        <f t="shared" ca="1" si="205"/>
        <v>145085.32</v>
      </c>
      <c r="R419" s="21">
        <f t="shared" si="209"/>
        <v>0</v>
      </c>
      <c r="S419" s="14">
        <f t="shared" si="206"/>
        <v>0</v>
      </c>
      <c r="T419" s="4" t="str">
        <f t="shared" si="207"/>
        <v>J=</v>
      </c>
      <c r="U419" s="33">
        <f t="shared" si="208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210"/>
        <v>45126</v>
      </c>
      <c r="B420" s="124">
        <f t="shared" ca="1" si="194"/>
        <v>10152394.54999999</v>
      </c>
      <c r="C420" s="7">
        <f t="shared" si="195"/>
        <v>10000000</v>
      </c>
      <c r="D420" s="96">
        <f t="shared" si="212"/>
        <v>45125</v>
      </c>
      <c r="E420" s="94">
        <f ca="1">IF(D420&lt;$B$1,VLOOKUP(D420,[1]DI!$A$4:$B$15000,2,FALSE),0)</f>
        <v>0.13650000000000001</v>
      </c>
      <c r="F420" s="14">
        <f t="shared" ca="1" si="196"/>
        <v>1.00050788</v>
      </c>
      <c r="G420" s="14">
        <f ca="1">(TRUNC(PRODUCT($F$12:$F419),16))</f>
        <v>1.21255398256389</v>
      </c>
      <c r="H420" s="14">
        <f t="shared" ca="1" si="197"/>
        <v>1.1996934814203899</v>
      </c>
      <c r="I420" s="14">
        <f t="shared" ca="1" si="198"/>
        <v>1.01071982</v>
      </c>
      <c r="J420" s="13">
        <f t="shared" si="211"/>
        <v>5.5E-2</v>
      </c>
      <c r="K420" s="33">
        <f t="shared" si="199"/>
        <v>45097</v>
      </c>
      <c r="L420" s="2">
        <f t="shared" si="200"/>
        <v>21</v>
      </c>
      <c r="M420" s="17">
        <f t="shared" si="201"/>
        <v>21</v>
      </c>
      <c r="N420" s="12">
        <f t="shared" si="202"/>
        <v>1.004471699</v>
      </c>
      <c r="O420" s="12">
        <f t="shared" ca="1" si="203"/>
        <v>1.0152394549999999</v>
      </c>
      <c r="P420" s="17">
        <f t="shared" si="204"/>
        <v>0</v>
      </c>
      <c r="Q420" s="14">
        <f t="shared" ca="1" si="205"/>
        <v>152394.54999999001</v>
      </c>
      <c r="R420" s="21">
        <f t="shared" si="209"/>
        <v>0</v>
      </c>
      <c r="S420" s="14">
        <f t="shared" si="206"/>
        <v>0</v>
      </c>
      <c r="T420" s="4" t="str">
        <f t="shared" si="207"/>
        <v>J=</v>
      </c>
      <c r="U420" s="33">
        <f t="shared" si="208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210"/>
        <v>45127</v>
      </c>
      <c r="B421" s="124">
        <f t="shared" ca="1" si="194"/>
        <v>10159709.139999989</v>
      </c>
      <c r="C421" s="7">
        <f t="shared" si="195"/>
        <v>10000000</v>
      </c>
      <c r="D421" s="96">
        <f t="shared" si="212"/>
        <v>45126</v>
      </c>
      <c r="E421" s="94">
        <f ca="1">IF(D421&lt;$B$1,VLOOKUP(D421,[1]DI!$A$4:$B$15000,2,FALSE),0)</f>
        <v>0.13650000000000001</v>
      </c>
      <c r="F421" s="14">
        <f t="shared" ca="1" si="196"/>
        <v>1.00050788</v>
      </c>
      <c r="G421" s="14">
        <f ca="1">(TRUNC(PRODUCT($F$12:$F420),16))</f>
        <v>1.2131698144805501</v>
      </c>
      <c r="H421" s="14">
        <f t="shared" ca="1" si="197"/>
        <v>1.1996934814203899</v>
      </c>
      <c r="I421" s="14">
        <f t="shared" ca="1" si="198"/>
        <v>1.01123315</v>
      </c>
      <c r="J421" s="13">
        <f t="shared" si="211"/>
        <v>5.5E-2</v>
      </c>
      <c r="K421" s="33">
        <f t="shared" si="199"/>
        <v>45097</v>
      </c>
      <c r="L421" s="2">
        <f t="shared" si="200"/>
        <v>22</v>
      </c>
      <c r="M421" s="17">
        <f t="shared" si="201"/>
        <v>22</v>
      </c>
      <c r="N421" s="12">
        <f t="shared" si="202"/>
        <v>1.0046851349999999</v>
      </c>
      <c r="O421" s="12">
        <f t="shared" ca="1" si="203"/>
        <v>1.0159709139999999</v>
      </c>
      <c r="P421" s="17">
        <f t="shared" si="204"/>
        <v>20</v>
      </c>
      <c r="Q421" s="14">
        <f t="shared" ca="1" si="205"/>
        <v>159709.13999999</v>
      </c>
      <c r="R421" s="21">
        <f t="shared" si="209"/>
        <v>0</v>
      </c>
      <c r="S421" s="14">
        <f t="shared" si="206"/>
        <v>0</v>
      </c>
      <c r="T421" s="4" t="str">
        <f t="shared" si="207"/>
        <v>J=</v>
      </c>
      <c r="U421" s="33">
        <f t="shared" si="208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210"/>
        <v>45128</v>
      </c>
      <c r="B422" s="124">
        <f t="shared" ca="1" si="194"/>
        <v>10007204.739999991</v>
      </c>
      <c r="C422" s="7">
        <f t="shared" si="195"/>
        <v>10000000</v>
      </c>
      <c r="D422" s="96">
        <f t="shared" si="212"/>
        <v>45127</v>
      </c>
      <c r="E422" s="94">
        <f ca="1">IF(D422&lt;$B$1,VLOOKUP(D422,[1]DI!$A$4:$B$15000,2,FALSE),0)</f>
        <v>0.13650000000000001</v>
      </c>
      <c r="F422" s="14">
        <f t="shared" ca="1" si="196"/>
        <v>1.00050788</v>
      </c>
      <c r="G422" s="14">
        <f ca="1">(TRUNC(PRODUCT($F$12:$F421),16))</f>
        <v>1.2137859591659299</v>
      </c>
      <c r="H422" s="14">
        <f t="shared" ca="1" si="197"/>
        <v>1.2131698144805501</v>
      </c>
      <c r="I422" s="14">
        <f t="shared" ca="1" si="198"/>
        <v>1.00050788</v>
      </c>
      <c r="J422" s="13">
        <f t="shared" si="211"/>
        <v>5.5E-2</v>
      </c>
      <c r="K422" s="33">
        <f t="shared" si="199"/>
        <v>45127</v>
      </c>
      <c r="L422" s="2">
        <f t="shared" si="200"/>
        <v>1</v>
      </c>
      <c r="M422" s="17">
        <f t="shared" si="201"/>
        <v>1</v>
      </c>
      <c r="N422" s="12">
        <f t="shared" si="202"/>
        <v>1.0002124859999999</v>
      </c>
      <c r="O422" s="12">
        <f t="shared" ca="1" si="203"/>
        <v>1.000720474</v>
      </c>
      <c r="P422" s="17">
        <f t="shared" si="204"/>
        <v>0</v>
      </c>
      <c r="Q422" s="14">
        <f t="shared" ca="1" si="205"/>
        <v>7204.7399999899999</v>
      </c>
      <c r="R422" s="21">
        <f t="shared" si="209"/>
        <v>0</v>
      </c>
      <c r="S422" s="14">
        <f t="shared" si="206"/>
        <v>0</v>
      </c>
      <c r="T422" s="4" t="str">
        <f t="shared" si="207"/>
        <v>J=</v>
      </c>
      <c r="U422" s="33">
        <f t="shared" si="208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210"/>
        <v>45131</v>
      </c>
      <c r="B423" s="124">
        <f t="shared" ca="1" si="194"/>
        <v>10014414.68999999</v>
      </c>
      <c r="C423" s="7">
        <f t="shared" si="195"/>
        <v>10000000</v>
      </c>
      <c r="D423" s="96">
        <f t="shared" si="212"/>
        <v>45128</v>
      </c>
      <c r="E423" s="94">
        <f ca="1">IF(D423&lt;$B$1,VLOOKUP(D423,[1]DI!$A$4:$B$15000,2,FALSE),0)</f>
        <v>0.13650000000000001</v>
      </c>
      <c r="F423" s="14">
        <f t="shared" ca="1" si="196"/>
        <v>1.00050788</v>
      </c>
      <c r="G423" s="14">
        <f ca="1">(TRUNC(PRODUCT($F$12:$F422),16))</f>
        <v>1.2144024167788701</v>
      </c>
      <c r="H423" s="14">
        <f t="shared" ca="1" si="197"/>
        <v>1.2131698144805501</v>
      </c>
      <c r="I423" s="14">
        <f t="shared" ca="1" si="198"/>
        <v>1.00101602</v>
      </c>
      <c r="J423" s="13">
        <f t="shared" si="211"/>
        <v>5.5E-2</v>
      </c>
      <c r="K423" s="33">
        <f t="shared" si="199"/>
        <v>45127</v>
      </c>
      <c r="L423" s="2">
        <f t="shared" si="200"/>
        <v>2</v>
      </c>
      <c r="M423" s="17">
        <f t="shared" si="201"/>
        <v>2</v>
      </c>
      <c r="N423" s="12">
        <f t="shared" si="202"/>
        <v>1.000425017</v>
      </c>
      <c r="O423" s="12">
        <f t="shared" ca="1" si="203"/>
        <v>1.001441469</v>
      </c>
      <c r="P423" s="17">
        <f t="shared" si="204"/>
        <v>0</v>
      </c>
      <c r="Q423" s="14">
        <f t="shared" ca="1" si="205"/>
        <v>14414.68999999</v>
      </c>
      <c r="R423" s="21">
        <f t="shared" si="209"/>
        <v>0</v>
      </c>
      <c r="S423" s="14">
        <f t="shared" si="206"/>
        <v>0</v>
      </c>
      <c r="T423" s="4" t="str">
        <f t="shared" si="207"/>
        <v>J=</v>
      </c>
      <c r="U423" s="33">
        <f t="shared" si="208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210"/>
        <v>45132</v>
      </c>
      <c r="B424" s="124">
        <f t="shared" ca="1" si="194"/>
        <v>10021629.75</v>
      </c>
      <c r="C424" s="7">
        <f t="shared" si="195"/>
        <v>10000000</v>
      </c>
      <c r="D424" s="96">
        <f t="shared" si="212"/>
        <v>45131</v>
      </c>
      <c r="E424" s="94">
        <f ca="1">IF(D424&lt;$B$1,VLOOKUP(D424,[1]DI!$A$4:$B$15000,2,FALSE),0)</f>
        <v>0.13650000000000001</v>
      </c>
      <c r="F424" s="14">
        <f t="shared" ca="1" si="196"/>
        <v>1.00050788</v>
      </c>
      <c r="G424" s="14">
        <f ca="1">(TRUNC(PRODUCT($F$12:$F423),16))</f>
        <v>1.2150191874783101</v>
      </c>
      <c r="H424" s="14">
        <f t="shared" ca="1" si="197"/>
        <v>1.2131698144805501</v>
      </c>
      <c r="I424" s="14">
        <f t="shared" ca="1" si="198"/>
        <v>1.00152441</v>
      </c>
      <c r="J424" s="13">
        <f t="shared" si="211"/>
        <v>5.5E-2</v>
      </c>
      <c r="K424" s="33">
        <f t="shared" si="199"/>
        <v>45127</v>
      </c>
      <c r="L424" s="2">
        <f t="shared" si="200"/>
        <v>3</v>
      </c>
      <c r="M424" s="17">
        <f t="shared" si="201"/>
        <v>3</v>
      </c>
      <c r="N424" s="12">
        <f t="shared" si="202"/>
        <v>1.000637593</v>
      </c>
      <c r="O424" s="12">
        <f t="shared" ca="1" si="203"/>
        <v>1.0021629750000001</v>
      </c>
      <c r="P424" s="17">
        <f t="shared" si="204"/>
        <v>0</v>
      </c>
      <c r="Q424" s="14">
        <f t="shared" ca="1" si="205"/>
        <v>21629.75</v>
      </c>
      <c r="R424" s="21">
        <f t="shared" si="209"/>
        <v>0</v>
      </c>
      <c r="S424" s="14">
        <f t="shared" si="206"/>
        <v>0</v>
      </c>
      <c r="T424" s="4" t="str">
        <f t="shared" si="207"/>
        <v>J=</v>
      </c>
      <c r="U424" s="33">
        <f t="shared" si="208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210"/>
        <v>45133</v>
      </c>
      <c r="B425" s="124">
        <f t="shared" ca="1" si="194"/>
        <v>10028850.140000001</v>
      </c>
      <c r="C425" s="7">
        <f t="shared" si="195"/>
        <v>10000000</v>
      </c>
      <c r="D425" s="96">
        <f t="shared" si="212"/>
        <v>45132</v>
      </c>
      <c r="E425" s="94">
        <f ca="1">IF(D425&lt;$B$1,VLOOKUP(D425,[1]DI!$A$4:$B$15000,2,FALSE),0)</f>
        <v>0.13650000000000001</v>
      </c>
      <c r="F425" s="14">
        <f t="shared" ca="1" si="196"/>
        <v>1.00050788</v>
      </c>
      <c r="G425" s="14">
        <f ca="1">(TRUNC(PRODUCT($F$12:$F424),16))</f>
        <v>1.21563627142324</v>
      </c>
      <c r="H425" s="14">
        <f t="shared" ca="1" si="197"/>
        <v>1.2131698144805501</v>
      </c>
      <c r="I425" s="14">
        <f t="shared" ca="1" si="198"/>
        <v>1.00203307</v>
      </c>
      <c r="J425" s="13">
        <f t="shared" si="211"/>
        <v>5.5E-2</v>
      </c>
      <c r="K425" s="33">
        <f t="shared" si="199"/>
        <v>45127</v>
      </c>
      <c r="L425" s="2">
        <f t="shared" si="200"/>
        <v>4</v>
      </c>
      <c r="M425" s="17">
        <f t="shared" si="201"/>
        <v>4</v>
      </c>
      <c r="N425" s="12">
        <f t="shared" si="202"/>
        <v>1.000850215</v>
      </c>
      <c r="O425" s="12">
        <f t="shared" ca="1" si="203"/>
        <v>1.0028850140000001</v>
      </c>
      <c r="P425" s="17">
        <f t="shared" si="204"/>
        <v>0</v>
      </c>
      <c r="Q425" s="14">
        <f t="shared" ca="1" si="205"/>
        <v>28850.14</v>
      </c>
      <c r="R425" s="21">
        <f t="shared" si="209"/>
        <v>0</v>
      </c>
      <c r="S425" s="14">
        <f t="shared" si="206"/>
        <v>0</v>
      </c>
      <c r="T425" s="4" t="str">
        <f t="shared" si="207"/>
        <v>J=</v>
      </c>
      <c r="U425" s="33">
        <f t="shared" si="208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210"/>
        <v>45134</v>
      </c>
      <c r="B426" s="124">
        <f t="shared" ca="1" si="194"/>
        <v>10036075.630000001</v>
      </c>
      <c r="C426" s="7">
        <f t="shared" si="195"/>
        <v>10000000</v>
      </c>
      <c r="D426" s="96">
        <f t="shared" si="212"/>
        <v>45133</v>
      </c>
      <c r="E426" s="94">
        <f ca="1">IF(D426&lt;$B$1,VLOOKUP(D426,[1]DI!$A$4:$B$15000,2,FALSE),0)</f>
        <v>0.13650000000000001</v>
      </c>
      <c r="F426" s="14">
        <f t="shared" ca="1" si="196"/>
        <v>1.00050788</v>
      </c>
      <c r="G426" s="14">
        <f ca="1">(TRUNC(PRODUCT($F$12:$F425),16))</f>
        <v>1.2162536687727701</v>
      </c>
      <c r="H426" s="14">
        <f t="shared" ca="1" si="197"/>
        <v>1.2131698144805501</v>
      </c>
      <c r="I426" s="14">
        <f t="shared" ca="1" si="198"/>
        <v>1.0025419799999999</v>
      </c>
      <c r="J426" s="13">
        <f t="shared" si="211"/>
        <v>5.5E-2</v>
      </c>
      <c r="K426" s="33">
        <f t="shared" si="199"/>
        <v>45127</v>
      </c>
      <c r="L426" s="2">
        <f t="shared" si="200"/>
        <v>5</v>
      </c>
      <c r="M426" s="17">
        <f t="shared" si="201"/>
        <v>5</v>
      </c>
      <c r="N426" s="12">
        <f t="shared" si="202"/>
        <v>1.001062881</v>
      </c>
      <c r="O426" s="12">
        <f t="shared" ca="1" si="203"/>
        <v>1.0036075630000001</v>
      </c>
      <c r="P426" s="17">
        <f t="shared" si="204"/>
        <v>0</v>
      </c>
      <c r="Q426" s="14">
        <f t="shared" ca="1" si="205"/>
        <v>36075.629999999997</v>
      </c>
      <c r="R426" s="21">
        <f t="shared" si="209"/>
        <v>0</v>
      </c>
      <c r="S426" s="14">
        <f t="shared" si="206"/>
        <v>0</v>
      </c>
      <c r="T426" s="4" t="str">
        <f t="shared" si="207"/>
        <v>J=</v>
      </c>
      <c r="U426" s="33">
        <f t="shared" si="208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210"/>
        <v>45135</v>
      </c>
      <c r="B427" s="124">
        <f t="shared" ca="1" si="194"/>
        <v>10043306.35</v>
      </c>
      <c r="C427" s="7">
        <f t="shared" si="195"/>
        <v>10000000</v>
      </c>
      <c r="D427" s="96">
        <f t="shared" si="212"/>
        <v>45134</v>
      </c>
      <c r="E427" s="94">
        <f ca="1">IF(D427&lt;$B$1,VLOOKUP(D427,[1]DI!$A$4:$B$15000,2,FALSE),0)</f>
        <v>0.13650000000000001</v>
      </c>
      <c r="F427" s="14">
        <f t="shared" ca="1" si="196"/>
        <v>1.00050788</v>
      </c>
      <c r="G427" s="14">
        <f ca="1">(TRUNC(PRODUCT($F$12:$F426),16))</f>
        <v>1.21687137968607</v>
      </c>
      <c r="H427" s="14">
        <f t="shared" ca="1" si="197"/>
        <v>1.2131698144805501</v>
      </c>
      <c r="I427" s="14">
        <f t="shared" ca="1" si="198"/>
        <v>1.0030511499999999</v>
      </c>
      <c r="J427" s="13">
        <f t="shared" si="211"/>
        <v>5.5E-2</v>
      </c>
      <c r="K427" s="33">
        <f t="shared" si="199"/>
        <v>45127</v>
      </c>
      <c r="L427" s="2">
        <f t="shared" si="200"/>
        <v>6</v>
      </c>
      <c r="M427" s="17">
        <f t="shared" si="201"/>
        <v>6</v>
      </c>
      <c r="N427" s="12">
        <f t="shared" si="202"/>
        <v>1.0012755929999999</v>
      </c>
      <c r="O427" s="12">
        <f t="shared" ca="1" si="203"/>
        <v>1.0043306350000001</v>
      </c>
      <c r="P427" s="17">
        <f t="shared" si="204"/>
        <v>0</v>
      </c>
      <c r="Q427" s="14">
        <f t="shared" ca="1" si="205"/>
        <v>43306.35</v>
      </c>
      <c r="R427" s="21">
        <f t="shared" si="209"/>
        <v>0</v>
      </c>
      <c r="S427" s="14">
        <f t="shared" si="206"/>
        <v>0</v>
      </c>
      <c r="T427" s="4" t="str">
        <f t="shared" si="207"/>
        <v>J=</v>
      </c>
      <c r="U427" s="33">
        <f t="shared" si="208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210"/>
        <v>45138</v>
      </c>
      <c r="B428" s="124">
        <f t="shared" ca="1" si="194"/>
        <v>10050542.28999999</v>
      </c>
      <c r="C428" s="7">
        <f t="shared" si="195"/>
        <v>10000000</v>
      </c>
      <c r="D428" s="96">
        <f t="shared" si="212"/>
        <v>45135</v>
      </c>
      <c r="E428" s="94">
        <f ca="1">IF(D428&lt;$B$1,VLOOKUP(D428,[1]DI!$A$4:$B$15000,2,FALSE),0)</f>
        <v>0.13650000000000001</v>
      </c>
      <c r="F428" s="14">
        <f t="shared" ca="1" si="196"/>
        <v>1.00050788</v>
      </c>
      <c r="G428" s="14">
        <f ca="1">(TRUNC(PRODUCT($F$12:$F427),16))</f>
        <v>1.2174894043223801</v>
      </c>
      <c r="H428" s="14">
        <f t="shared" ca="1" si="197"/>
        <v>1.2131698144805501</v>
      </c>
      <c r="I428" s="14">
        <f t="shared" ca="1" si="198"/>
        <v>1.00356058</v>
      </c>
      <c r="J428" s="13">
        <f t="shared" si="211"/>
        <v>5.5E-2</v>
      </c>
      <c r="K428" s="33">
        <f t="shared" si="199"/>
        <v>45127</v>
      </c>
      <c r="L428" s="2">
        <f t="shared" si="200"/>
        <v>7</v>
      </c>
      <c r="M428" s="17">
        <f t="shared" si="201"/>
        <v>7</v>
      </c>
      <c r="N428" s="12">
        <f t="shared" si="202"/>
        <v>1.00148835</v>
      </c>
      <c r="O428" s="12">
        <f t="shared" ca="1" si="203"/>
        <v>1.005054229</v>
      </c>
      <c r="P428" s="17">
        <f t="shared" si="204"/>
        <v>0</v>
      </c>
      <c r="Q428" s="14">
        <f t="shared" ca="1" si="205"/>
        <v>50542.289999989996</v>
      </c>
      <c r="R428" s="21">
        <f t="shared" si="209"/>
        <v>0</v>
      </c>
      <c r="S428" s="14">
        <f t="shared" si="206"/>
        <v>0</v>
      </c>
      <c r="T428" s="4" t="str">
        <f t="shared" si="207"/>
        <v>J=</v>
      </c>
      <c r="U428" s="33">
        <f t="shared" si="208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210"/>
        <v>45139</v>
      </c>
      <c r="B429" s="124">
        <f t="shared" ca="1" si="194"/>
        <v>10057783.460000001</v>
      </c>
      <c r="C429" s="7">
        <f t="shared" si="195"/>
        <v>10000000</v>
      </c>
      <c r="D429" s="96">
        <f t="shared" si="212"/>
        <v>45138</v>
      </c>
      <c r="E429" s="94">
        <f ca="1">IF(D429&lt;$B$1,VLOOKUP(D429,[1]DI!$A$4:$B$15000,2,FALSE),0)</f>
        <v>0.13650000000000001</v>
      </c>
      <c r="F429" s="14">
        <f t="shared" ca="1" si="196"/>
        <v>1.00050788</v>
      </c>
      <c r="G429" s="14">
        <f ca="1">(TRUNC(PRODUCT($F$12:$F428),16))</f>
        <v>1.2181077428410501</v>
      </c>
      <c r="H429" s="14">
        <f t="shared" ca="1" si="197"/>
        <v>1.2131698144805501</v>
      </c>
      <c r="I429" s="14">
        <f t="shared" ca="1" si="198"/>
        <v>1.0040702699999999</v>
      </c>
      <c r="J429" s="13">
        <f t="shared" si="211"/>
        <v>5.5E-2</v>
      </c>
      <c r="K429" s="33">
        <f t="shared" si="199"/>
        <v>45127</v>
      </c>
      <c r="L429" s="2">
        <f t="shared" si="200"/>
        <v>8</v>
      </c>
      <c r="M429" s="17">
        <f t="shared" si="201"/>
        <v>8</v>
      </c>
      <c r="N429" s="12">
        <f t="shared" si="202"/>
        <v>1.0017011520000001</v>
      </c>
      <c r="O429" s="12">
        <f t="shared" ca="1" si="203"/>
        <v>1.005778346</v>
      </c>
      <c r="P429" s="17">
        <f t="shared" si="204"/>
        <v>0</v>
      </c>
      <c r="Q429" s="14">
        <f t="shared" ca="1" si="205"/>
        <v>57783.46</v>
      </c>
      <c r="R429" s="21">
        <f t="shared" si="209"/>
        <v>0</v>
      </c>
      <c r="S429" s="14">
        <f t="shared" si="206"/>
        <v>0</v>
      </c>
      <c r="T429" s="4" t="str">
        <f t="shared" si="207"/>
        <v>J=</v>
      </c>
      <c r="U429" s="33">
        <f t="shared" si="208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210"/>
        <v>45140</v>
      </c>
      <c r="B430" s="124">
        <f t="shared" ca="1" si="194"/>
        <v>10065029.86999999</v>
      </c>
      <c r="C430" s="7">
        <f t="shared" si="195"/>
        <v>10000000</v>
      </c>
      <c r="D430" s="96">
        <f t="shared" si="212"/>
        <v>45139</v>
      </c>
      <c r="E430" s="94">
        <f ca="1">IF(D430&lt;$B$1,VLOOKUP(D430,[1]DI!$A$4:$B$15000,2,FALSE),0)</f>
        <v>0.13650000000000001</v>
      </c>
      <c r="F430" s="14">
        <f t="shared" ca="1" si="196"/>
        <v>1.00050788</v>
      </c>
      <c r="G430" s="14">
        <f ca="1">(TRUNC(PRODUCT($F$12:$F429),16))</f>
        <v>1.21872639540149</v>
      </c>
      <c r="H430" s="14">
        <f t="shared" ca="1" si="197"/>
        <v>1.2131698144805501</v>
      </c>
      <c r="I430" s="14">
        <f t="shared" ca="1" si="198"/>
        <v>1.00458022</v>
      </c>
      <c r="J430" s="13">
        <f t="shared" si="211"/>
        <v>5.5E-2</v>
      </c>
      <c r="K430" s="33">
        <f t="shared" si="199"/>
        <v>45127</v>
      </c>
      <c r="L430" s="2">
        <f t="shared" si="200"/>
        <v>9</v>
      </c>
      <c r="M430" s="17">
        <f t="shared" si="201"/>
        <v>9</v>
      </c>
      <c r="N430" s="12">
        <f t="shared" si="202"/>
        <v>1.001914</v>
      </c>
      <c r="O430" s="12">
        <f t="shared" ca="1" si="203"/>
        <v>1.006502987</v>
      </c>
      <c r="P430" s="17">
        <f t="shared" si="204"/>
        <v>0</v>
      </c>
      <c r="Q430" s="14">
        <f t="shared" ca="1" si="205"/>
        <v>65029.869999989998</v>
      </c>
      <c r="R430" s="21">
        <f t="shared" si="209"/>
        <v>0</v>
      </c>
      <c r="S430" s="14">
        <f t="shared" si="206"/>
        <v>0</v>
      </c>
      <c r="T430" s="4" t="str">
        <f t="shared" si="207"/>
        <v>J=</v>
      </c>
      <c r="U430" s="33">
        <f t="shared" si="208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210"/>
        <v>45141</v>
      </c>
      <c r="B431" s="124">
        <f t="shared" ca="1" si="194"/>
        <v>10072281.389999989</v>
      </c>
      <c r="C431" s="7">
        <f t="shared" si="195"/>
        <v>10000000</v>
      </c>
      <c r="D431" s="96">
        <f t="shared" si="212"/>
        <v>45140</v>
      </c>
      <c r="E431" s="94">
        <f ca="1">IF(D431&lt;$B$1,VLOOKUP(D431,[1]DI!$A$4:$B$15000,2,FALSE),0)</f>
        <v>0.13650000000000001</v>
      </c>
      <c r="F431" s="14">
        <f t="shared" ca="1" si="196"/>
        <v>1.00050788</v>
      </c>
      <c r="G431" s="14">
        <f ca="1">(TRUNC(PRODUCT($F$12:$F430),16))</f>
        <v>1.21934536216318</v>
      </c>
      <c r="H431" s="14">
        <f t="shared" ca="1" si="197"/>
        <v>1.2131698144805501</v>
      </c>
      <c r="I431" s="14">
        <f t="shared" ca="1" si="198"/>
        <v>1.0050904199999999</v>
      </c>
      <c r="J431" s="13">
        <f t="shared" si="211"/>
        <v>5.5E-2</v>
      </c>
      <c r="K431" s="33">
        <f t="shared" si="199"/>
        <v>45127</v>
      </c>
      <c r="L431" s="2">
        <f t="shared" si="200"/>
        <v>10</v>
      </c>
      <c r="M431" s="17">
        <f t="shared" si="201"/>
        <v>10</v>
      </c>
      <c r="N431" s="12">
        <f t="shared" si="202"/>
        <v>1.0021268919999999</v>
      </c>
      <c r="O431" s="12">
        <f t="shared" ca="1" si="203"/>
        <v>1.007228139</v>
      </c>
      <c r="P431" s="17">
        <f t="shared" si="204"/>
        <v>0</v>
      </c>
      <c r="Q431" s="14">
        <f t="shared" ca="1" si="205"/>
        <v>72281.389999990002</v>
      </c>
      <c r="R431" s="21">
        <f t="shared" si="209"/>
        <v>0</v>
      </c>
      <c r="S431" s="14">
        <f t="shared" si="206"/>
        <v>0</v>
      </c>
      <c r="T431" s="4" t="str">
        <f t="shared" si="207"/>
        <v>J=</v>
      </c>
      <c r="U431" s="33">
        <f t="shared" si="208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210"/>
        <v>45142</v>
      </c>
      <c r="B432" s="124">
        <f t="shared" ca="1" si="194"/>
        <v>10079538.249999991</v>
      </c>
      <c r="C432" s="7">
        <f t="shared" si="195"/>
        <v>10000000</v>
      </c>
      <c r="D432" s="96">
        <f t="shared" si="212"/>
        <v>45141</v>
      </c>
      <c r="E432" s="94">
        <f ca="1">IF(D432&lt;$B$1,VLOOKUP(D432,[1]DI!$A$4:$B$15000,2,FALSE),0)</f>
        <v>0.13150000000000001</v>
      </c>
      <c r="F432" s="14">
        <f t="shared" ca="1" si="196"/>
        <v>1.0004903700000001</v>
      </c>
      <c r="G432" s="14">
        <f ca="1">(TRUNC(PRODUCT($F$12:$F431),16))</f>
        <v>1.2199646432857201</v>
      </c>
      <c r="H432" s="14">
        <f t="shared" ca="1" si="197"/>
        <v>1.2131698144805501</v>
      </c>
      <c r="I432" s="14">
        <f t="shared" ca="1" si="198"/>
        <v>1.00560089</v>
      </c>
      <c r="J432" s="13">
        <f t="shared" si="211"/>
        <v>5.5E-2</v>
      </c>
      <c r="K432" s="33">
        <f t="shared" si="199"/>
        <v>45127</v>
      </c>
      <c r="L432" s="2">
        <f t="shared" si="200"/>
        <v>11</v>
      </c>
      <c r="M432" s="17">
        <f t="shared" si="201"/>
        <v>11</v>
      </c>
      <c r="N432" s="12">
        <f t="shared" si="202"/>
        <v>1.0023398299999999</v>
      </c>
      <c r="O432" s="12">
        <f t="shared" ca="1" si="203"/>
        <v>1.007953825</v>
      </c>
      <c r="P432" s="17">
        <f t="shared" si="204"/>
        <v>0</v>
      </c>
      <c r="Q432" s="14">
        <f t="shared" ca="1" si="205"/>
        <v>79538.249999990003</v>
      </c>
      <c r="R432" s="21">
        <f t="shared" si="209"/>
        <v>0</v>
      </c>
      <c r="S432" s="14">
        <f t="shared" si="206"/>
        <v>0</v>
      </c>
      <c r="T432" s="4" t="str">
        <f t="shared" si="207"/>
        <v>J=</v>
      </c>
      <c r="U432" s="33">
        <f t="shared" si="208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210"/>
        <v>45145</v>
      </c>
      <c r="B433" s="124">
        <f t="shared" ca="1" si="194"/>
        <v>10086623.69999999</v>
      </c>
      <c r="C433" s="7">
        <f t="shared" si="195"/>
        <v>10000000</v>
      </c>
      <c r="D433" s="96">
        <f t="shared" si="212"/>
        <v>45142</v>
      </c>
      <c r="E433" s="94">
        <f ca="1">IF(D433&lt;$B$1,VLOOKUP(D433,[1]DI!$A$4:$B$15000,2,FALSE),0)</f>
        <v>0.13150000000000001</v>
      </c>
      <c r="F433" s="14">
        <f t="shared" ca="1" si="196"/>
        <v>1.0004903700000001</v>
      </c>
      <c r="G433" s="14">
        <f ca="1">(TRUNC(PRODUCT($F$12:$F432),16))</f>
        <v>1.2205628773478501</v>
      </c>
      <c r="H433" s="14">
        <f t="shared" ca="1" si="197"/>
        <v>1.2131698144805501</v>
      </c>
      <c r="I433" s="14">
        <f t="shared" ca="1" si="198"/>
        <v>1.006094</v>
      </c>
      <c r="J433" s="13">
        <f t="shared" si="211"/>
        <v>5.5E-2</v>
      </c>
      <c r="K433" s="33">
        <f t="shared" si="199"/>
        <v>45127</v>
      </c>
      <c r="L433" s="2">
        <f t="shared" si="200"/>
        <v>12</v>
      </c>
      <c r="M433" s="17">
        <f t="shared" si="201"/>
        <v>12</v>
      </c>
      <c r="N433" s="12">
        <f t="shared" si="202"/>
        <v>1.0025528130000001</v>
      </c>
      <c r="O433" s="12">
        <f t="shared" ca="1" si="203"/>
        <v>1.0086623699999999</v>
      </c>
      <c r="P433" s="17">
        <f t="shared" si="204"/>
        <v>0</v>
      </c>
      <c r="Q433" s="14">
        <f t="shared" ca="1" si="205"/>
        <v>86623.69999999</v>
      </c>
      <c r="R433" s="21">
        <f t="shared" si="209"/>
        <v>0</v>
      </c>
      <c r="S433" s="14">
        <f t="shared" si="206"/>
        <v>0</v>
      </c>
      <c r="T433" s="4" t="str">
        <f t="shared" si="207"/>
        <v>J=</v>
      </c>
      <c r="U433" s="33">
        <f t="shared" si="208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210"/>
        <v>45146</v>
      </c>
      <c r="B434" s="124">
        <f t="shared" ref="B434:B466" ca="1" si="213">IF(A434&lt;=TODAY(),C434+Q434,IF(AND(A434&gt;TODAY(),A434&lt;=$B$1),IF(VLOOKUP(TODAY(),$A$10:$E$5000,4,FALSE)=0,"n.d",C434+Q434),"n.d"))</f>
        <v>10093714.220000001</v>
      </c>
      <c r="C434" s="7">
        <f t="shared" ref="C434:C466" si="214">(C433-S433)</f>
        <v>10000000</v>
      </c>
      <c r="D434" s="96">
        <f t="shared" si="212"/>
        <v>45145</v>
      </c>
      <c r="E434" s="94">
        <f ca="1">IF(D434&lt;$B$1,VLOOKUP(D434,[1]DI!$A$4:$B$15000,2,FALSE),0)</f>
        <v>0.13150000000000001</v>
      </c>
      <c r="F434" s="14">
        <f t="shared" ref="F434:F466" ca="1" si="215">ROUND(((1+E434)^(1/252)),8)</f>
        <v>1.0004903700000001</v>
      </c>
      <c r="G434" s="14">
        <f ca="1">(TRUNC(PRODUCT($F$12:$F433),16))</f>
        <v>1.22116140476601</v>
      </c>
      <c r="H434" s="14">
        <f t="shared" ref="H434:H466" ca="1" si="216">IF(P433&gt;0,G433,H433)</f>
        <v>1.2131698144805501</v>
      </c>
      <c r="I434" s="14">
        <f t="shared" ref="I434:I466" ca="1" si="217">ROUND(G434/H434,8)</f>
        <v>1.0065873599999999</v>
      </c>
      <c r="J434" s="13">
        <f t="shared" si="211"/>
        <v>5.5E-2</v>
      </c>
      <c r="K434" s="33">
        <f t="shared" ref="K434:K466" si="218">IF(P433&gt;0,VLOOKUP(P433,W$12:AG$150,2),K433)</f>
        <v>45127</v>
      </c>
      <c r="L434" s="2">
        <f t="shared" ref="L434:L466" si="219">IF(A434&gt;K434,IF(NETWORKDAYS(K434,A434,$W$160:$W$544)-1=0,1,NETWORKDAYS(K434,A434,$W$160:$W$544)-1),0)</f>
        <v>13</v>
      </c>
      <c r="M434" s="17">
        <f t="shared" ref="M434:M466" si="220">IF(AND(L434=1,L433=1),1,IF(L434&gt;0,IF(L434=L433,L434+1,L434),0))</f>
        <v>13</v>
      </c>
      <c r="N434" s="12">
        <f t="shared" ref="N434:N466" si="221">ROUND((J434+1)^(M434/252),9)</f>
        <v>1.0027658420000001</v>
      </c>
      <c r="O434" s="12">
        <f t="shared" ref="O434:O466" ca="1" si="222">ROUND(I434*N434,9)</f>
        <v>1.0093714220000001</v>
      </c>
      <c r="P434" s="17">
        <f t="shared" ref="P434:P466" si="223">IF(VLOOKUP(A434,X$12:AE$150,8)=VLOOKUP(A433,X$12:AE$150,8),0,VLOOKUP(A434,X$12:AE$150,8))</f>
        <v>0</v>
      </c>
      <c r="Q434" s="14">
        <f t="shared" ref="Q434:Q466" ca="1" si="224">TRUNC(((O434-1)*C434),8)</f>
        <v>93714.22</v>
      </c>
      <c r="R434" s="21">
        <f t="shared" si="209"/>
        <v>0</v>
      </c>
      <c r="S434" s="14">
        <f t="shared" ref="S434:S466" si="225">IF(R434&gt;0,TRUNC(R434*C434,8),0)</f>
        <v>0</v>
      </c>
      <c r="T434" s="4" t="str">
        <f t="shared" ref="T434:T466" si="226">IF(P433&gt;0,VLOOKUP(P433,W$12:AG$150,10),T433)</f>
        <v>J=</v>
      </c>
      <c r="U434" s="33">
        <f t="shared" ref="U434:U466" si="227">IF(P433&gt;0,VLOOKUP(P433,W$12:AG$150,11),U433)</f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210"/>
        <v>45147</v>
      </c>
      <c r="B435" s="124">
        <f t="shared" ca="1" si="213"/>
        <v>10100809.689999999</v>
      </c>
      <c r="C435" s="7">
        <f t="shared" si="214"/>
        <v>10000000</v>
      </c>
      <c r="D435" s="96">
        <f t="shared" si="212"/>
        <v>45146</v>
      </c>
      <c r="E435" s="94">
        <f ca="1">IF(D435&lt;$B$1,VLOOKUP(D435,[1]DI!$A$4:$B$15000,2,FALSE),0)</f>
        <v>0.13150000000000001</v>
      </c>
      <c r="F435" s="14">
        <f t="shared" ca="1" si="215"/>
        <v>1.0004903700000001</v>
      </c>
      <c r="G435" s="14">
        <f ca="1">(TRUNC(PRODUCT($F$12:$F434),16))</f>
        <v>1.2217602256840701</v>
      </c>
      <c r="H435" s="14">
        <f t="shared" ca="1" si="216"/>
        <v>1.2131698144805501</v>
      </c>
      <c r="I435" s="14">
        <f t="shared" ca="1" si="217"/>
        <v>1.0070809599999999</v>
      </c>
      <c r="J435" s="13">
        <f t="shared" si="211"/>
        <v>5.5E-2</v>
      </c>
      <c r="K435" s="33">
        <f t="shared" si="218"/>
        <v>45127</v>
      </c>
      <c r="L435" s="2">
        <f t="shared" si="219"/>
        <v>14</v>
      </c>
      <c r="M435" s="17">
        <f t="shared" si="220"/>
        <v>14</v>
      </c>
      <c r="N435" s="12">
        <f t="shared" si="221"/>
        <v>1.0029789149999999</v>
      </c>
      <c r="O435" s="12">
        <f t="shared" ca="1" si="222"/>
        <v>1.0100809690000001</v>
      </c>
      <c r="P435" s="17">
        <f t="shared" si="223"/>
        <v>0</v>
      </c>
      <c r="Q435" s="14">
        <f t="shared" ca="1" si="224"/>
        <v>100809.69</v>
      </c>
      <c r="R435" s="21">
        <f t="shared" si="209"/>
        <v>0</v>
      </c>
      <c r="S435" s="14">
        <f t="shared" si="225"/>
        <v>0</v>
      </c>
      <c r="T435" s="4" t="str">
        <f t="shared" si="226"/>
        <v>J=</v>
      </c>
      <c r="U435" s="33">
        <f t="shared" si="227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210"/>
        <v>45148</v>
      </c>
      <c r="B436" s="124">
        <f t="shared" ca="1" si="213"/>
        <v>10107910.229999989</v>
      </c>
      <c r="C436" s="7">
        <f t="shared" si="214"/>
        <v>10000000</v>
      </c>
      <c r="D436" s="96">
        <f t="shared" si="212"/>
        <v>45147</v>
      </c>
      <c r="E436" s="94">
        <f ca="1">IF(D436&lt;$B$1,VLOOKUP(D436,[1]DI!$A$4:$B$15000,2,FALSE),0)</f>
        <v>0.13150000000000001</v>
      </c>
      <c r="F436" s="14">
        <f t="shared" ca="1" si="215"/>
        <v>1.0004903700000001</v>
      </c>
      <c r="G436" s="14">
        <f ca="1">(TRUNC(PRODUCT($F$12:$F435),16))</f>
        <v>1.2223593402459301</v>
      </c>
      <c r="H436" s="14">
        <f t="shared" ca="1" si="216"/>
        <v>1.2131698144805501</v>
      </c>
      <c r="I436" s="14">
        <f t="shared" ca="1" si="217"/>
        <v>1.0075748099999999</v>
      </c>
      <c r="J436" s="13">
        <f t="shared" si="211"/>
        <v>5.5E-2</v>
      </c>
      <c r="K436" s="33">
        <f t="shared" si="218"/>
        <v>45127</v>
      </c>
      <c r="L436" s="2">
        <f t="shared" si="219"/>
        <v>15</v>
      </c>
      <c r="M436" s="17">
        <f t="shared" si="220"/>
        <v>15</v>
      </c>
      <c r="N436" s="12">
        <f t="shared" si="221"/>
        <v>1.003192034</v>
      </c>
      <c r="O436" s="12">
        <f t="shared" ca="1" si="222"/>
        <v>1.0107910229999999</v>
      </c>
      <c r="P436" s="17">
        <f t="shared" si="223"/>
        <v>0</v>
      </c>
      <c r="Q436" s="14">
        <f t="shared" ca="1" si="224"/>
        <v>107910.22999999</v>
      </c>
      <c r="R436" s="21">
        <f t="shared" si="209"/>
        <v>0</v>
      </c>
      <c r="S436" s="14">
        <f t="shared" si="225"/>
        <v>0</v>
      </c>
      <c r="T436" s="4" t="str">
        <f t="shared" si="226"/>
        <v>J=</v>
      </c>
      <c r="U436" s="33">
        <f t="shared" si="227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210"/>
        <v>45149</v>
      </c>
      <c r="B437" s="124">
        <f t="shared" ca="1" si="213"/>
        <v>10115015.640000001</v>
      </c>
      <c r="C437" s="7">
        <f t="shared" si="214"/>
        <v>10000000</v>
      </c>
      <c r="D437" s="96">
        <f t="shared" si="212"/>
        <v>45148</v>
      </c>
      <c r="E437" s="94">
        <f ca="1">IF(D437&lt;$B$1,VLOOKUP(D437,[1]DI!$A$4:$B$15000,2,FALSE),0)</f>
        <v>0.13150000000000001</v>
      </c>
      <c r="F437" s="14">
        <f t="shared" ca="1" si="215"/>
        <v>1.0004903700000001</v>
      </c>
      <c r="G437" s="14">
        <f ca="1">(TRUNC(PRODUCT($F$12:$F436),16))</f>
        <v>1.2229587485956099</v>
      </c>
      <c r="H437" s="14">
        <f t="shared" ca="1" si="216"/>
        <v>1.2131698144805501</v>
      </c>
      <c r="I437" s="14">
        <f t="shared" ca="1" si="217"/>
        <v>1.0080688900000001</v>
      </c>
      <c r="J437" s="13">
        <f t="shared" si="211"/>
        <v>5.5E-2</v>
      </c>
      <c r="K437" s="33">
        <f t="shared" si="218"/>
        <v>45127</v>
      </c>
      <c r="L437" s="2">
        <f t="shared" si="219"/>
        <v>16</v>
      </c>
      <c r="M437" s="17">
        <f t="shared" si="220"/>
        <v>16</v>
      </c>
      <c r="N437" s="12">
        <f t="shared" si="221"/>
        <v>1.0034051980000001</v>
      </c>
      <c r="O437" s="12">
        <f t="shared" ca="1" si="222"/>
        <v>1.011501564</v>
      </c>
      <c r="P437" s="17">
        <f t="shared" si="223"/>
        <v>0</v>
      </c>
      <c r="Q437" s="14">
        <f t="shared" ca="1" si="224"/>
        <v>115015.64</v>
      </c>
      <c r="R437" s="21">
        <f t="shared" si="209"/>
        <v>0</v>
      </c>
      <c r="S437" s="14">
        <f t="shared" si="225"/>
        <v>0</v>
      </c>
      <c r="T437" s="4" t="str">
        <f t="shared" si="226"/>
        <v>J=</v>
      </c>
      <c r="U437" s="33">
        <f t="shared" si="227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210"/>
        <v>45152</v>
      </c>
      <c r="B438" s="124">
        <f t="shared" ca="1" si="213"/>
        <v>10122126.130000001</v>
      </c>
      <c r="C438" s="7">
        <f t="shared" si="214"/>
        <v>10000000</v>
      </c>
      <c r="D438" s="96">
        <f t="shared" si="212"/>
        <v>45149</v>
      </c>
      <c r="E438" s="94">
        <f ca="1">IF(D438&lt;$B$1,VLOOKUP(D438,[1]DI!$A$4:$B$15000,2,FALSE),0)</f>
        <v>0.13150000000000001</v>
      </c>
      <c r="F438" s="14">
        <f t="shared" ca="1" si="215"/>
        <v>1.0004903700000001</v>
      </c>
      <c r="G438" s="14">
        <f ca="1">(TRUNC(PRODUCT($F$12:$F437),16))</f>
        <v>1.22355845087716</v>
      </c>
      <c r="H438" s="14">
        <f t="shared" ca="1" si="216"/>
        <v>1.2131698144805501</v>
      </c>
      <c r="I438" s="14">
        <f t="shared" ca="1" si="217"/>
        <v>1.0085632200000001</v>
      </c>
      <c r="J438" s="13">
        <f t="shared" si="211"/>
        <v>5.5E-2</v>
      </c>
      <c r="K438" s="33">
        <f t="shared" si="218"/>
        <v>45127</v>
      </c>
      <c r="L438" s="2">
        <f t="shared" si="219"/>
        <v>17</v>
      </c>
      <c r="M438" s="17">
        <f t="shared" si="220"/>
        <v>17</v>
      </c>
      <c r="N438" s="12">
        <f t="shared" si="221"/>
        <v>1.0036184079999999</v>
      </c>
      <c r="O438" s="12">
        <f t="shared" ca="1" si="222"/>
        <v>1.012212613</v>
      </c>
      <c r="P438" s="17">
        <f t="shared" si="223"/>
        <v>0</v>
      </c>
      <c r="Q438" s="14">
        <f t="shared" ca="1" si="224"/>
        <v>122126.13</v>
      </c>
      <c r="R438" s="21">
        <f t="shared" si="209"/>
        <v>0</v>
      </c>
      <c r="S438" s="14">
        <f t="shared" si="225"/>
        <v>0</v>
      </c>
      <c r="T438" s="4" t="str">
        <f t="shared" si="226"/>
        <v>J=</v>
      </c>
      <c r="U438" s="33">
        <f t="shared" si="227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210"/>
        <v>45153</v>
      </c>
      <c r="B439" s="124">
        <f t="shared" ca="1" si="213"/>
        <v>10129241.59</v>
      </c>
      <c r="C439" s="7">
        <f t="shared" si="214"/>
        <v>10000000</v>
      </c>
      <c r="D439" s="96">
        <f t="shared" si="212"/>
        <v>45152</v>
      </c>
      <c r="E439" s="94">
        <f ca="1">IF(D439&lt;$B$1,VLOOKUP(D439,[1]DI!$A$4:$B$15000,2,FALSE),0)</f>
        <v>0.13150000000000001</v>
      </c>
      <c r="F439" s="14">
        <f t="shared" ca="1" si="215"/>
        <v>1.0004903700000001</v>
      </c>
      <c r="G439" s="14">
        <f ca="1">(TRUNC(PRODUCT($F$12:$F438),16))</f>
        <v>1.22415844723472</v>
      </c>
      <c r="H439" s="14">
        <f t="shared" ca="1" si="216"/>
        <v>1.2131698144805501</v>
      </c>
      <c r="I439" s="14">
        <f t="shared" ca="1" si="217"/>
        <v>1.00905779</v>
      </c>
      <c r="J439" s="13">
        <f t="shared" si="211"/>
        <v>5.5E-2</v>
      </c>
      <c r="K439" s="33">
        <f t="shared" si="218"/>
        <v>45127</v>
      </c>
      <c r="L439" s="2">
        <f t="shared" si="219"/>
        <v>18</v>
      </c>
      <c r="M439" s="17">
        <f t="shared" si="220"/>
        <v>18</v>
      </c>
      <c r="N439" s="12">
        <f t="shared" si="221"/>
        <v>1.0038316629999999</v>
      </c>
      <c r="O439" s="12">
        <f t="shared" ca="1" si="222"/>
        <v>1.012924159</v>
      </c>
      <c r="P439" s="17">
        <f t="shared" si="223"/>
        <v>0</v>
      </c>
      <c r="Q439" s="14">
        <f t="shared" ca="1" si="224"/>
        <v>129241.59</v>
      </c>
      <c r="R439" s="21">
        <f t="shared" si="209"/>
        <v>0</v>
      </c>
      <c r="S439" s="14">
        <f t="shared" si="225"/>
        <v>0</v>
      </c>
      <c r="T439" s="4" t="str">
        <f t="shared" si="226"/>
        <v>J=</v>
      </c>
      <c r="U439" s="33">
        <f t="shared" si="227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210"/>
        <v>45154</v>
      </c>
      <c r="B440" s="124">
        <f t="shared" ca="1" si="213"/>
        <v>10136362.02999999</v>
      </c>
      <c r="C440" s="7">
        <f t="shared" si="214"/>
        <v>10000000</v>
      </c>
      <c r="D440" s="96">
        <f t="shared" si="212"/>
        <v>45153</v>
      </c>
      <c r="E440" s="94">
        <f ca="1">IF(D440&lt;$B$1,VLOOKUP(D440,[1]DI!$A$4:$B$15000,2,FALSE),0)</f>
        <v>0.13150000000000001</v>
      </c>
      <c r="F440" s="14">
        <f t="shared" ca="1" si="215"/>
        <v>1.0004903700000001</v>
      </c>
      <c r="G440" s="14">
        <f ca="1">(TRUNC(PRODUCT($F$12:$F439),16))</f>
        <v>1.22475873781249</v>
      </c>
      <c r="H440" s="14">
        <f t="shared" ca="1" si="216"/>
        <v>1.2131698144805501</v>
      </c>
      <c r="I440" s="14">
        <f t="shared" ca="1" si="217"/>
        <v>1.0095525999999999</v>
      </c>
      <c r="J440" s="13">
        <f t="shared" si="211"/>
        <v>5.5E-2</v>
      </c>
      <c r="K440" s="33">
        <f t="shared" si="218"/>
        <v>45127</v>
      </c>
      <c r="L440" s="2">
        <f t="shared" si="219"/>
        <v>19</v>
      </c>
      <c r="M440" s="17">
        <f t="shared" si="220"/>
        <v>19</v>
      </c>
      <c r="N440" s="12">
        <f t="shared" si="221"/>
        <v>1.0040449629999999</v>
      </c>
      <c r="O440" s="12">
        <f t="shared" ca="1" si="222"/>
        <v>1.0136362029999999</v>
      </c>
      <c r="P440" s="17">
        <f t="shared" si="223"/>
        <v>0</v>
      </c>
      <c r="Q440" s="14">
        <f t="shared" ca="1" si="224"/>
        <v>136362.02999998999</v>
      </c>
      <c r="R440" s="21">
        <f t="shared" si="209"/>
        <v>0</v>
      </c>
      <c r="S440" s="14">
        <f t="shared" si="225"/>
        <v>0</v>
      </c>
      <c r="T440" s="4" t="str">
        <f t="shared" si="226"/>
        <v>J=</v>
      </c>
      <c r="U440" s="33">
        <f t="shared" si="227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210"/>
        <v>45155</v>
      </c>
      <c r="B441" s="124">
        <f t="shared" ca="1" si="213"/>
        <v>10143487.439999999</v>
      </c>
      <c r="C441" s="7">
        <f t="shared" si="214"/>
        <v>10000000</v>
      </c>
      <c r="D441" s="96">
        <f t="shared" si="212"/>
        <v>45154</v>
      </c>
      <c r="E441" s="94">
        <f ca="1">IF(D441&lt;$B$1,VLOOKUP(D441,[1]DI!$A$4:$B$15000,2,FALSE),0)</f>
        <v>0.13150000000000001</v>
      </c>
      <c r="F441" s="14">
        <f t="shared" ca="1" si="215"/>
        <v>1.0004903700000001</v>
      </c>
      <c r="G441" s="14">
        <f ca="1">(TRUNC(PRODUCT($F$12:$F440),16))</f>
        <v>1.2253593227547499</v>
      </c>
      <c r="H441" s="14">
        <f t="shared" ca="1" si="216"/>
        <v>1.2131698144805501</v>
      </c>
      <c r="I441" s="14">
        <f t="shared" ca="1" si="217"/>
        <v>1.01004765</v>
      </c>
      <c r="J441" s="13">
        <f t="shared" si="211"/>
        <v>5.5E-2</v>
      </c>
      <c r="K441" s="33">
        <f t="shared" si="218"/>
        <v>45127</v>
      </c>
      <c r="L441" s="2">
        <f t="shared" si="219"/>
        <v>20</v>
      </c>
      <c r="M441" s="17">
        <f t="shared" si="220"/>
        <v>20</v>
      </c>
      <c r="N441" s="12">
        <f t="shared" si="221"/>
        <v>1.004258308</v>
      </c>
      <c r="O441" s="12">
        <f t="shared" ca="1" si="222"/>
        <v>1.0143487440000001</v>
      </c>
      <c r="P441" s="17">
        <f t="shared" si="223"/>
        <v>0</v>
      </c>
      <c r="Q441" s="14">
        <f t="shared" ca="1" si="224"/>
        <v>143487.44</v>
      </c>
      <c r="R441" s="21">
        <f t="shared" si="209"/>
        <v>0</v>
      </c>
      <c r="S441" s="14">
        <f t="shared" si="225"/>
        <v>0</v>
      </c>
      <c r="T441" s="4" t="str">
        <f t="shared" si="226"/>
        <v>J=</v>
      </c>
      <c r="U441" s="33">
        <f t="shared" si="227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210"/>
        <v>45156</v>
      </c>
      <c r="B442" s="124">
        <f t="shared" ca="1" si="213"/>
        <v>10150617.939999999</v>
      </c>
      <c r="C442" s="7">
        <f t="shared" si="214"/>
        <v>10000000</v>
      </c>
      <c r="D442" s="96">
        <f t="shared" si="212"/>
        <v>45155</v>
      </c>
      <c r="E442" s="94">
        <f ca="1">IF(D442&lt;$B$1,VLOOKUP(D442,[1]DI!$A$4:$B$15000,2,FALSE),0)</f>
        <v>0.13150000000000001</v>
      </c>
      <c r="F442" s="14">
        <f t="shared" ca="1" si="215"/>
        <v>1.0004903700000001</v>
      </c>
      <c r="G442" s="14">
        <f ca="1">(TRUNC(PRODUCT($F$12:$F441),16))</f>
        <v>1.22596020220585</v>
      </c>
      <c r="H442" s="14">
        <f t="shared" ca="1" si="216"/>
        <v>1.2131698144805501</v>
      </c>
      <c r="I442" s="14">
        <f t="shared" ca="1" si="217"/>
        <v>1.0105429500000001</v>
      </c>
      <c r="J442" s="13">
        <f t="shared" si="211"/>
        <v>5.5E-2</v>
      </c>
      <c r="K442" s="33">
        <f t="shared" si="218"/>
        <v>45127</v>
      </c>
      <c r="L442" s="2">
        <f t="shared" si="219"/>
        <v>21</v>
      </c>
      <c r="M442" s="17">
        <f t="shared" si="220"/>
        <v>21</v>
      </c>
      <c r="N442" s="12">
        <f t="shared" si="221"/>
        <v>1.004471699</v>
      </c>
      <c r="O442" s="12">
        <f t="shared" ca="1" si="222"/>
        <v>1.015061794</v>
      </c>
      <c r="P442" s="17">
        <f t="shared" si="223"/>
        <v>0</v>
      </c>
      <c r="Q442" s="14">
        <f t="shared" ca="1" si="224"/>
        <v>150617.94</v>
      </c>
      <c r="R442" s="21">
        <f t="shared" si="209"/>
        <v>0</v>
      </c>
      <c r="S442" s="14">
        <f t="shared" si="225"/>
        <v>0</v>
      </c>
      <c r="T442" s="4" t="str">
        <f t="shared" si="226"/>
        <v>J=</v>
      </c>
      <c r="U442" s="33">
        <f t="shared" si="227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210"/>
        <v>45159</v>
      </c>
      <c r="B443" s="124">
        <f t="shared" ca="1" si="213"/>
        <v>10157753.42</v>
      </c>
      <c r="C443" s="7">
        <f t="shared" si="214"/>
        <v>10000000</v>
      </c>
      <c r="D443" s="96">
        <f t="shared" si="212"/>
        <v>45156</v>
      </c>
      <c r="E443" s="94">
        <f ca="1">IF(D443&lt;$B$1,VLOOKUP(D443,[1]DI!$A$4:$B$15000,2,FALSE),0)</f>
        <v>0.13150000000000001</v>
      </c>
      <c r="F443" s="14">
        <f t="shared" ca="1" si="215"/>
        <v>1.0004903700000001</v>
      </c>
      <c r="G443" s="14">
        <f ca="1">(TRUNC(PRODUCT($F$12:$F442),16))</f>
        <v>1.2265613763101999</v>
      </c>
      <c r="H443" s="14">
        <f t="shared" ca="1" si="216"/>
        <v>1.2131698144805501</v>
      </c>
      <c r="I443" s="14">
        <f t="shared" ca="1" si="217"/>
        <v>1.01103849</v>
      </c>
      <c r="J443" s="13">
        <f t="shared" si="211"/>
        <v>5.5E-2</v>
      </c>
      <c r="K443" s="33">
        <f t="shared" si="218"/>
        <v>45127</v>
      </c>
      <c r="L443" s="2">
        <f t="shared" si="219"/>
        <v>22</v>
      </c>
      <c r="M443" s="17">
        <f t="shared" si="220"/>
        <v>22</v>
      </c>
      <c r="N443" s="12">
        <f t="shared" si="221"/>
        <v>1.0046851349999999</v>
      </c>
      <c r="O443" s="12">
        <f t="shared" ca="1" si="222"/>
        <v>1.015775342</v>
      </c>
      <c r="P443" s="17">
        <f t="shared" si="223"/>
        <v>21</v>
      </c>
      <c r="Q443" s="14">
        <f t="shared" ca="1" si="224"/>
        <v>157753.42000000001</v>
      </c>
      <c r="R443" s="21">
        <f t="shared" si="209"/>
        <v>0</v>
      </c>
      <c r="S443" s="14">
        <f t="shared" si="225"/>
        <v>0</v>
      </c>
      <c r="T443" s="4" t="str">
        <f t="shared" si="226"/>
        <v>J=</v>
      </c>
      <c r="U443" s="33">
        <f t="shared" si="227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210"/>
        <v>45160</v>
      </c>
      <c r="B444" s="124">
        <f t="shared" ca="1" si="213"/>
        <v>10007029.59999999</v>
      </c>
      <c r="C444" s="7">
        <f t="shared" si="214"/>
        <v>10000000</v>
      </c>
      <c r="D444" s="96">
        <f t="shared" si="212"/>
        <v>45159</v>
      </c>
      <c r="E444" s="94">
        <f ca="1">IF(D444&lt;$B$1,VLOOKUP(D444,[1]DI!$A$4:$B$15000,2,FALSE),0)</f>
        <v>0.13150000000000001</v>
      </c>
      <c r="F444" s="14">
        <f t="shared" ca="1" si="215"/>
        <v>1.0004903700000001</v>
      </c>
      <c r="G444" s="14">
        <f ca="1">(TRUNC(PRODUCT($F$12:$F443),16))</f>
        <v>1.22716284521231</v>
      </c>
      <c r="H444" s="14">
        <f t="shared" ca="1" si="216"/>
        <v>1.2265613763101999</v>
      </c>
      <c r="I444" s="14">
        <f t="shared" ca="1" si="217"/>
        <v>1.0004903700000001</v>
      </c>
      <c r="J444" s="13">
        <f t="shared" si="211"/>
        <v>5.5E-2</v>
      </c>
      <c r="K444" s="33">
        <f t="shared" si="218"/>
        <v>45159</v>
      </c>
      <c r="L444" s="2">
        <f t="shared" si="219"/>
        <v>1</v>
      </c>
      <c r="M444" s="17">
        <f t="shared" si="220"/>
        <v>1</v>
      </c>
      <c r="N444" s="12">
        <f t="shared" si="221"/>
        <v>1.0002124859999999</v>
      </c>
      <c r="O444" s="12">
        <f t="shared" ca="1" si="222"/>
        <v>1.0007029599999999</v>
      </c>
      <c r="P444" s="17">
        <f t="shared" si="223"/>
        <v>0</v>
      </c>
      <c r="Q444" s="14">
        <f t="shared" ca="1" si="224"/>
        <v>7029.5999999899996</v>
      </c>
      <c r="R444" s="21">
        <f t="shared" si="209"/>
        <v>0</v>
      </c>
      <c r="S444" s="14">
        <f t="shared" si="225"/>
        <v>0</v>
      </c>
      <c r="T444" s="4" t="str">
        <f t="shared" si="226"/>
        <v>J=</v>
      </c>
      <c r="U444" s="33">
        <f t="shared" si="227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210"/>
        <v>45161</v>
      </c>
      <c r="B445" s="124">
        <f t="shared" ca="1" si="213"/>
        <v>10014064.140000001</v>
      </c>
      <c r="C445" s="7">
        <f t="shared" si="214"/>
        <v>10000000</v>
      </c>
      <c r="D445" s="96">
        <f t="shared" si="212"/>
        <v>45160</v>
      </c>
      <c r="E445" s="94">
        <f ca="1">IF(D445&lt;$B$1,VLOOKUP(D445,[1]DI!$A$4:$B$15000,2,FALSE),0)</f>
        <v>0.13150000000000001</v>
      </c>
      <c r="F445" s="14">
        <f t="shared" ca="1" si="215"/>
        <v>1.0004903700000001</v>
      </c>
      <c r="G445" s="14">
        <f ca="1">(TRUNC(PRODUCT($F$12:$F444),16))</f>
        <v>1.22776460905671</v>
      </c>
      <c r="H445" s="14">
        <f t="shared" ca="1" si="216"/>
        <v>1.2265613763101999</v>
      </c>
      <c r="I445" s="14">
        <f t="shared" ca="1" si="217"/>
        <v>1.00098098</v>
      </c>
      <c r="J445" s="13">
        <f t="shared" si="211"/>
        <v>5.5E-2</v>
      </c>
      <c r="K445" s="33">
        <f t="shared" si="218"/>
        <v>45159</v>
      </c>
      <c r="L445" s="2">
        <f t="shared" si="219"/>
        <v>2</v>
      </c>
      <c r="M445" s="17">
        <f t="shared" si="220"/>
        <v>2</v>
      </c>
      <c r="N445" s="12">
        <f t="shared" si="221"/>
        <v>1.000425017</v>
      </c>
      <c r="O445" s="12">
        <f t="shared" ca="1" si="222"/>
        <v>1.0014064140000001</v>
      </c>
      <c r="P445" s="17">
        <f t="shared" si="223"/>
        <v>0</v>
      </c>
      <c r="Q445" s="14">
        <f t="shared" ca="1" si="224"/>
        <v>14064.14</v>
      </c>
      <c r="R445" s="21">
        <f t="shared" si="209"/>
        <v>0</v>
      </c>
      <c r="S445" s="14">
        <f t="shared" si="225"/>
        <v>0</v>
      </c>
      <c r="T445" s="4" t="str">
        <f t="shared" si="226"/>
        <v>J=</v>
      </c>
      <c r="U445" s="33">
        <f t="shared" si="227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210"/>
        <v>45162</v>
      </c>
      <c r="B446" s="124">
        <f t="shared" ca="1" si="213"/>
        <v>10021103.60999999</v>
      </c>
      <c r="C446" s="7">
        <f t="shared" si="214"/>
        <v>10000000</v>
      </c>
      <c r="D446" s="96">
        <f t="shared" si="212"/>
        <v>45161</v>
      </c>
      <c r="E446" s="94">
        <f ca="1">IF(D446&lt;$B$1,VLOOKUP(D446,[1]DI!$A$4:$B$15000,2,FALSE),0)</f>
        <v>0.13150000000000001</v>
      </c>
      <c r="F446" s="14">
        <f t="shared" ca="1" si="215"/>
        <v>1.0004903700000001</v>
      </c>
      <c r="G446" s="14">
        <f ca="1">(TRUNC(PRODUCT($F$12:$F445),16))</f>
        <v>1.22836666798806</v>
      </c>
      <c r="H446" s="14">
        <f t="shared" ca="1" si="216"/>
        <v>1.2265613763101999</v>
      </c>
      <c r="I446" s="14">
        <f t="shared" ca="1" si="217"/>
        <v>1.0014718300000001</v>
      </c>
      <c r="J446" s="13">
        <f t="shared" si="211"/>
        <v>5.5E-2</v>
      </c>
      <c r="K446" s="33">
        <f t="shared" si="218"/>
        <v>45159</v>
      </c>
      <c r="L446" s="2">
        <f t="shared" si="219"/>
        <v>3</v>
      </c>
      <c r="M446" s="17">
        <f t="shared" si="220"/>
        <v>3</v>
      </c>
      <c r="N446" s="12">
        <f t="shared" si="221"/>
        <v>1.000637593</v>
      </c>
      <c r="O446" s="12">
        <f t="shared" ca="1" si="222"/>
        <v>1.0021103609999999</v>
      </c>
      <c r="P446" s="17">
        <f t="shared" si="223"/>
        <v>0</v>
      </c>
      <c r="Q446" s="14">
        <f t="shared" ca="1" si="224"/>
        <v>21103.60999999</v>
      </c>
      <c r="R446" s="21">
        <f t="shared" si="209"/>
        <v>0</v>
      </c>
      <c r="S446" s="14">
        <f t="shared" si="225"/>
        <v>0</v>
      </c>
      <c r="T446" s="4" t="str">
        <f t="shared" si="226"/>
        <v>J=</v>
      </c>
      <c r="U446" s="33">
        <f t="shared" si="227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210"/>
        <v>45163</v>
      </c>
      <c r="B447" s="124">
        <f t="shared" ca="1" si="213"/>
        <v>10028148.039999999</v>
      </c>
      <c r="C447" s="7">
        <f t="shared" si="214"/>
        <v>10000000</v>
      </c>
      <c r="D447" s="96">
        <f t="shared" si="212"/>
        <v>45162</v>
      </c>
      <c r="E447" s="94">
        <f ca="1">IF(D447&lt;$B$1,VLOOKUP(D447,[1]DI!$A$4:$B$15000,2,FALSE),0)</f>
        <v>0.13150000000000001</v>
      </c>
      <c r="F447" s="14">
        <f t="shared" ca="1" si="215"/>
        <v>1.0004903700000001</v>
      </c>
      <c r="G447" s="14">
        <f ca="1">(TRUNC(PRODUCT($F$12:$F446),16))</f>
        <v>1.2289690221510401</v>
      </c>
      <c r="H447" s="14">
        <f t="shared" ca="1" si="216"/>
        <v>1.2265613763101999</v>
      </c>
      <c r="I447" s="14">
        <f t="shared" ca="1" si="217"/>
        <v>1.00196292</v>
      </c>
      <c r="J447" s="13">
        <f t="shared" si="211"/>
        <v>5.5E-2</v>
      </c>
      <c r="K447" s="33">
        <f t="shared" si="218"/>
        <v>45159</v>
      </c>
      <c r="L447" s="2">
        <f t="shared" si="219"/>
        <v>4</v>
      </c>
      <c r="M447" s="17">
        <f t="shared" si="220"/>
        <v>4</v>
      </c>
      <c r="N447" s="12">
        <f t="shared" si="221"/>
        <v>1.000850215</v>
      </c>
      <c r="O447" s="12">
        <f t="shared" ca="1" si="222"/>
        <v>1.002814804</v>
      </c>
      <c r="P447" s="17">
        <f t="shared" si="223"/>
        <v>0</v>
      </c>
      <c r="Q447" s="14">
        <f t="shared" ca="1" si="224"/>
        <v>28148.04</v>
      </c>
      <c r="R447" s="21">
        <f t="shared" si="209"/>
        <v>0</v>
      </c>
      <c r="S447" s="14">
        <f t="shared" si="225"/>
        <v>0</v>
      </c>
      <c r="T447" s="4" t="str">
        <f t="shared" si="226"/>
        <v>J=</v>
      </c>
      <c r="U447" s="33">
        <f t="shared" si="227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210"/>
        <v>45166</v>
      </c>
      <c r="B448" s="124">
        <f t="shared" ca="1" si="213"/>
        <v>10035197.499999991</v>
      </c>
      <c r="C448" s="7">
        <f t="shared" si="214"/>
        <v>10000000</v>
      </c>
      <c r="D448" s="96">
        <f t="shared" si="212"/>
        <v>45163</v>
      </c>
      <c r="E448" s="94">
        <f ca="1">IF(D448&lt;$B$1,VLOOKUP(D448,[1]DI!$A$4:$B$15000,2,FALSE),0)</f>
        <v>0.13150000000000001</v>
      </c>
      <c r="F448" s="14">
        <f t="shared" ca="1" si="215"/>
        <v>1.0004903700000001</v>
      </c>
      <c r="G448" s="14">
        <f ca="1">(TRUNC(PRODUCT($F$12:$F447),16))</f>
        <v>1.2295716716904299</v>
      </c>
      <c r="H448" s="14">
        <f t="shared" ca="1" si="216"/>
        <v>1.2265613763101999</v>
      </c>
      <c r="I448" s="14">
        <f t="shared" ca="1" si="217"/>
        <v>1.0024542599999999</v>
      </c>
      <c r="J448" s="13">
        <f t="shared" si="211"/>
        <v>5.5E-2</v>
      </c>
      <c r="K448" s="33">
        <f t="shared" si="218"/>
        <v>45159</v>
      </c>
      <c r="L448" s="2">
        <f t="shared" si="219"/>
        <v>5</v>
      </c>
      <c r="M448" s="17">
        <f t="shared" si="220"/>
        <v>5</v>
      </c>
      <c r="N448" s="12">
        <f t="shared" si="221"/>
        <v>1.001062881</v>
      </c>
      <c r="O448" s="12">
        <f t="shared" ca="1" si="222"/>
        <v>1.0035197499999999</v>
      </c>
      <c r="P448" s="17">
        <f t="shared" si="223"/>
        <v>0</v>
      </c>
      <c r="Q448" s="14">
        <f t="shared" ca="1" si="224"/>
        <v>35197.499999990003</v>
      </c>
      <c r="R448" s="21">
        <f t="shared" si="209"/>
        <v>0</v>
      </c>
      <c r="S448" s="14">
        <f t="shared" si="225"/>
        <v>0</v>
      </c>
      <c r="T448" s="4" t="str">
        <f t="shared" si="226"/>
        <v>J=</v>
      </c>
      <c r="U448" s="33">
        <f t="shared" si="227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210"/>
        <v>45167</v>
      </c>
      <c r="B449" s="124">
        <f t="shared" ca="1" si="213"/>
        <v>10042251.810000001</v>
      </c>
      <c r="C449" s="7">
        <f t="shared" si="214"/>
        <v>10000000</v>
      </c>
      <c r="D449" s="96">
        <f t="shared" si="212"/>
        <v>45166</v>
      </c>
      <c r="E449" s="94">
        <f ca="1">IF(D449&lt;$B$1,VLOOKUP(D449,[1]DI!$A$4:$B$15000,2,FALSE),0)</f>
        <v>0.13150000000000001</v>
      </c>
      <c r="F449" s="14">
        <f t="shared" ca="1" si="215"/>
        <v>1.0004903700000001</v>
      </c>
      <c r="G449" s="14">
        <f ca="1">(TRUNC(PRODUCT($F$12:$F448),16))</f>
        <v>1.2301746167510801</v>
      </c>
      <c r="H449" s="14">
        <f t="shared" ca="1" si="216"/>
        <v>1.2265613763101999</v>
      </c>
      <c r="I449" s="14">
        <f t="shared" ca="1" si="217"/>
        <v>1.00294583</v>
      </c>
      <c r="J449" s="13">
        <f t="shared" si="211"/>
        <v>5.5E-2</v>
      </c>
      <c r="K449" s="33">
        <f t="shared" si="218"/>
        <v>45159</v>
      </c>
      <c r="L449" s="2">
        <f t="shared" si="219"/>
        <v>6</v>
      </c>
      <c r="M449" s="17">
        <f t="shared" si="220"/>
        <v>6</v>
      </c>
      <c r="N449" s="12">
        <f t="shared" si="221"/>
        <v>1.0012755929999999</v>
      </c>
      <c r="O449" s="12">
        <f t="shared" ca="1" si="222"/>
        <v>1.004225181</v>
      </c>
      <c r="P449" s="17">
        <f t="shared" si="223"/>
        <v>0</v>
      </c>
      <c r="Q449" s="14">
        <f t="shared" ca="1" si="224"/>
        <v>42251.81</v>
      </c>
      <c r="R449" s="21">
        <f t="shared" si="209"/>
        <v>0</v>
      </c>
      <c r="S449" s="14">
        <f t="shared" si="225"/>
        <v>0</v>
      </c>
      <c r="T449" s="4" t="str">
        <f t="shared" si="226"/>
        <v>J=</v>
      </c>
      <c r="U449" s="33">
        <f t="shared" si="227"/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210"/>
        <v>45168</v>
      </c>
      <c r="B450" s="124">
        <f t="shared" ca="1" si="213"/>
        <v>10049311.059999989</v>
      </c>
      <c r="C450" s="7">
        <f t="shared" si="214"/>
        <v>10000000</v>
      </c>
      <c r="D450" s="96">
        <f t="shared" si="212"/>
        <v>45167</v>
      </c>
      <c r="E450" s="94">
        <f ca="1">IF(D450&lt;$B$1,VLOOKUP(D450,[1]DI!$A$4:$B$15000,2,FALSE),0)</f>
        <v>0.13150000000000001</v>
      </c>
      <c r="F450" s="14">
        <f t="shared" ca="1" si="215"/>
        <v>1.0004903700000001</v>
      </c>
      <c r="G450" s="14">
        <f ca="1">(TRUNC(PRODUCT($F$12:$F449),16))</f>
        <v>1.23077785747789</v>
      </c>
      <c r="H450" s="14">
        <f t="shared" ca="1" si="216"/>
        <v>1.2265613763101999</v>
      </c>
      <c r="I450" s="14">
        <f t="shared" ca="1" si="217"/>
        <v>1.00343764</v>
      </c>
      <c r="J450" s="13">
        <f t="shared" si="211"/>
        <v>5.5E-2</v>
      </c>
      <c r="K450" s="33">
        <f t="shared" si="218"/>
        <v>45159</v>
      </c>
      <c r="L450" s="2">
        <f t="shared" si="219"/>
        <v>7</v>
      </c>
      <c r="M450" s="17">
        <f t="shared" si="220"/>
        <v>7</v>
      </c>
      <c r="N450" s="12">
        <f t="shared" si="221"/>
        <v>1.00148835</v>
      </c>
      <c r="O450" s="12">
        <f t="shared" ca="1" si="222"/>
        <v>1.0049311059999999</v>
      </c>
      <c r="P450" s="17">
        <f t="shared" si="223"/>
        <v>0</v>
      </c>
      <c r="Q450" s="14">
        <f t="shared" ca="1" si="224"/>
        <v>49311.059999990001</v>
      </c>
      <c r="R450" s="21">
        <f t="shared" si="209"/>
        <v>0</v>
      </c>
      <c r="S450" s="14">
        <f t="shared" si="225"/>
        <v>0</v>
      </c>
      <c r="T450" s="4" t="str">
        <f t="shared" si="226"/>
        <v>J=</v>
      </c>
      <c r="U450" s="33">
        <f t="shared" si="227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210"/>
        <v>45169</v>
      </c>
      <c r="B451" s="124">
        <f t="shared" ca="1" si="213"/>
        <v>10056375.36999999</v>
      </c>
      <c r="C451" s="7">
        <f t="shared" si="214"/>
        <v>10000000</v>
      </c>
      <c r="D451" s="96">
        <f t="shared" si="212"/>
        <v>45168</v>
      </c>
      <c r="E451" s="94">
        <f ca="1">IF(D451&lt;$B$1,VLOOKUP(D451,[1]DI!$A$4:$B$15000,2,FALSE),0)</f>
        <v>0.13150000000000001</v>
      </c>
      <c r="F451" s="14">
        <f t="shared" ca="1" si="215"/>
        <v>1.0004903700000001</v>
      </c>
      <c r="G451" s="14">
        <f ca="1">(TRUNC(PRODUCT($F$12:$F450),16))</f>
        <v>1.23138139401586</v>
      </c>
      <c r="H451" s="14">
        <f t="shared" ca="1" si="216"/>
        <v>1.2265613763101999</v>
      </c>
      <c r="I451" s="14">
        <f t="shared" ca="1" si="217"/>
        <v>1.0039297</v>
      </c>
      <c r="J451" s="13">
        <f t="shared" si="211"/>
        <v>5.5E-2</v>
      </c>
      <c r="K451" s="33">
        <f t="shared" si="218"/>
        <v>45159</v>
      </c>
      <c r="L451" s="2">
        <f t="shared" si="219"/>
        <v>8</v>
      </c>
      <c r="M451" s="17">
        <f t="shared" si="220"/>
        <v>8</v>
      </c>
      <c r="N451" s="12">
        <f t="shared" si="221"/>
        <v>1.0017011520000001</v>
      </c>
      <c r="O451" s="12">
        <f t="shared" ca="1" si="222"/>
        <v>1.0056375369999999</v>
      </c>
      <c r="P451" s="17">
        <f t="shared" si="223"/>
        <v>0</v>
      </c>
      <c r="Q451" s="14">
        <f t="shared" ca="1" si="224"/>
        <v>56375.369999989998</v>
      </c>
      <c r="R451" s="21">
        <f t="shared" si="209"/>
        <v>0</v>
      </c>
      <c r="S451" s="14">
        <f t="shared" si="225"/>
        <v>0</v>
      </c>
      <c r="T451" s="4" t="str">
        <f t="shared" si="226"/>
        <v>J=</v>
      </c>
      <c r="U451" s="33">
        <f t="shared" si="227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210"/>
        <v>45170</v>
      </c>
      <c r="B452" s="124">
        <f t="shared" ca="1" si="213"/>
        <v>10063444.640000001</v>
      </c>
      <c r="C452" s="7">
        <f t="shared" si="214"/>
        <v>10000000</v>
      </c>
      <c r="D452" s="96">
        <f t="shared" si="212"/>
        <v>45169</v>
      </c>
      <c r="E452" s="94">
        <f ca="1">IF(D452&lt;$B$1,VLOOKUP(D452,[1]DI!$A$4:$B$15000,2,FALSE),0)</f>
        <v>0.13150000000000001</v>
      </c>
      <c r="F452" s="14">
        <f t="shared" ca="1" si="215"/>
        <v>1.0004903700000001</v>
      </c>
      <c r="G452" s="14">
        <f ca="1">(TRUNC(PRODUCT($F$12:$F451),16))</f>
        <v>1.2319852265100499</v>
      </c>
      <c r="H452" s="14">
        <f t="shared" ca="1" si="216"/>
        <v>1.2265613763101999</v>
      </c>
      <c r="I452" s="14">
        <f t="shared" ca="1" si="217"/>
        <v>1.0044219999999999</v>
      </c>
      <c r="J452" s="13">
        <f t="shared" si="211"/>
        <v>5.5E-2</v>
      </c>
      <c r="K452" s="33">
        <f t="shared" si="218"/>
        <v>45159</v>
      </c>
      <c r="L452" s="2">
        <f t="shared" si="219"/>
        <v>9</v>
      </c>
      <c r="M452" s="17">
        <f t="shared" si="220"/>
        <v>9</v>
      </c>
      <c r="N452" s="12">
        <f t="shared" si="221"/>
        <v>1.001914</v>
      </c>
      <c r="O452" s="12">
        <f t="shared" ca="1" si="222"/>
        <v>1.0063444640000001</v>
      </c>
      <c r="P452" s="17">
        <f t="shared" si="223"/>
        <v>0</v>
      </c>
      <c r="Q452" s="14">
        <f t="shared" ca="1" si="224"/>
        <v>63444.639999999999</v>
      </c>
      <c r="R452" s="21">
        <f t="shared" si="209"/>
        <v>0</v>
      </c>
      <c r="S452" s="14">
        <f t="shared" si="225"/>
        <v>0</v>
      </c>
      <c r="T452" s="4" t="str">
        <f t="shared" si="226"/>
        <v>J=</v>
      </c>
      <c r="U452" s="33">
        <f t="shared" si="227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210"/>
        <v>45173</v>
      </c>
      <c r="B453" s="124">
        <f t="shared" ca="1" si="213"/>
        <v>10070518.749999991</v>
      </c>
      <c r="C453" s="7">
        <f t="shared" si="214"/>
        <v>10000000</v>
      </c>
      <c r="D453" s="96">
        <f t="shared" si="212"/>
        <v>45170</v>
      </c>
      <c r="E453" s="94">
        <f ca="1">IF(D453&lt;$B$1,VLOOKUP(D453,[1]DI!$A$4:$B$15000,2,FALSE),0)</f>
        <v>0.13150000000000001</v>
      </c>
      <c r="F453" s="14">
        <f t="shared" ca="1" si="215"/>
        <v>1.0004903700000001</v>
      </c>
      <c r="G453" s="14">
        <f ca="1">(TRUNC(PRODUCT($F$12:$F452),16))</f>
        <v>1.23258935510557</v>
      </c>
      <c r="H453" s="14">
        <f t="shared" ca="1" si="216"/>
        <v>1.2265613763101999</v>
      </c>
      <c r="I453" s="14">
        <f t="shared" ca="1" si="217"/>
        <v>1.00491453</v>
      </c>
      <c r="J453" s="13">
        <f t="shared" si="211"/>
        <v>5.5E-2</v>
      </c>
      <c r="K453" s="33">
        <f t="shared" si="218"/>
        <v>45159</v>
      </c>
      <c r="L453" s="2">
        <f t="shared" si="219"/>
        <v>10</v>
      </c>
      <c r="M453" s="17">
        <f t="shared" si="220"/>
        <v>10</v>
      </c>
      <c r="N453" s="12">
        <f t="shared" si="221"/>
        <v>1.0021268919999999</v>
      </c>
      <c r="O453" s="12">
        <f t="shared" ca="1" si="222"/>
        <v>1.0070518749999999</v>
      </c>
      <c r="P453" s="17">
        <f t="shared" si="223"/>
        <v>0</v>
      </c>
      <c r="Q453" s="14">
        <f t="shared" ca="1" si="224"/>
        <v>70518.749999990003</v>
      </c>
      <c r="R453" s="21">
        <f t="shared" si="209"/>
        <v>0</v>
      </c>
      <c r="S453" s="14">
        <f t="shared" si="225"/>
        <v>0</v>
      </c>
      <c r="T453" s="4" t="str">
        <f t="shared" si="226"/>
        <v>J=</v>
      </c>
      <c r="U453" s="33">
        <f t="shared" si="227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210"/>
        <v>45174</v>
      </c>
      <c r="B454" s="124">
        <f t="shared" ca="1" si="213"/>
        <v>10077597.92</v>
      </c>
      <c r="C454" s="7">
        <f t="shared" si="214"/>
        <v>10000000</v>
      </c>
      <c r="D454" s="96">
        <f t="shared" si="212"/>
        <v>45173</v>
      </c>
      <c r="E454" s="94">
        <f ca="1">IF(D454&lt;$B$1,VLOOKUP(D454,[1]DI!$A$4:$B$15000,2,FALSE),0)</f>
        <v>0.13150000000000001</v>
      </c>
      <c r="F454" s="14">
        <f t="shared" ca="1" si="215"/>
        <v>1.0004903700000001</v>
      </c>
      <c r="G454" s="14">
        <f ca="1">(TRUNC(PRODUCT($F$12:$F453),16))</f>
        <v>1.23319377994763</v>
      </c>
      <c r="H454" s="14">
        <f t="shared" ca="1" si="216"/>
        <v>1.2265613763101999</v>
      </c>
      <c r="I454" s="14">
        <f t="shared" ca="1" si="217"/>
        <v>1.0054073100000001</v>
      </c>
      <c r="J454" s="13">
        <f t="shared" si="211"/>
        <v>5.5E-2</v>
      </c>
      <c r="K454" s="33">
        <f t="shared" si="218"/>
        <v>45159</v>
      </c>
      <c r="L454" s="2">
        <f t="shared" si="219"/>
        <v>11</v>
      </c>
      <c r="M454" s="17">
        <f t="shared" si="220"/>
        <v>11</v>
      </c>
      <c r="N454" s="12">
        <f t="shared" si="221"/>
        <v>1.0023398299999999</v>
      </c>
      <c r="O454" s="12">
        <f t="shared" ca="1" si="222"/>
        <v>1.0077597920000001</v>
      </c>
      <c r="P454" s="17">
        <f t="shared" si="223"/>
        <v>0</v>
      </c>
      <c r="Q454" s="14">
        <f t="shared" ca="1" si="224"/>
        <v>77597.919999999998</v>
      </c>
      <c r="R454" s="21">
        <f t="shared" si="209"/>
        <v>0</v>
      </c>
      <c r="S454" s="14">
        <f t="shared" si="225"/>
        <v>0</v>
      </c>
      <c r="T454" s="4" t="str">
        <f t="shared" si="226"/>
        <v>J=</v>
      </c>
      <c r="U454" s="33">
        <f t="shared" si="227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210"/>
        <v>45175</v>
      </c>
      <c r="B455" s="124">
        <f t="shared" ca="1" si="213"/>
        <v>10084682.149999989</v>
      </c>
      <c r="C455" s="7">
        <f t="shared" si="214"/>
        <v>10000000</v>
      </c>
      <c r="D455" s="96">
        <f t="shared" si="212"/>
        <v>45174</v>
      </c>
      <c r="E455" s="94">
        <f ca="1">IF(D455&lt;$B$1,VLOOKUP(D455,[1]DI!$A$4:$B$15000,2,FALSE),0)</f>
        <v>0.13150000000000001</v>
      </c>
      <c r="F455" s="14">
        <f t="shared" ca="1" si="215"/>
        <v>1.0004903700000001</v>
      </c>
      <c r="G455" s="14">
        <f ca="1">(TRUNC(PRODUCT($F$12:$F454),16))</f>
        <v>1.23379850118151</v>
      </c>
      <c r="H455" s="14">
        <f t="shared" ca="1" si="216"/>
        <v>1.2265613763101999</v>
      </c>
      <c r="I455" s="14">
        <f t="shared" ca="1" si="217"/>
        <v>1.0059003399999999</v>
      </c>
      <c r="J455" s="13">
        <f t="shared" si="211"/>
        <v>5.5E-2</v>
      </c>
      <c r="K455" s="33">
        <f t="shared" si="218"/>
        <v>45159</v>
      </c>
      <c r="L455" s="2">
        <f t="shared" si="219"/>
        <v>12</v>
      </c>
      <c r="M455" s="17">
        <f t="shared" si="220"/>
        <v>12</v>
      </c>
      <c r="N455" s="12">
        <f t="shared" si="221"/>
        <v>1.0025528130000001</v>
      </c>
      <c r="O455" s="12">
        <f t="shared" ca="1" si="222"/>
        <v>1.0084682149999999</v>
      </c>
      <c r="P455" s="17">
        <f t="shared" si="223"/>
        <v>0</v>
      </c>
      <c r="Q455" s="14">
        <f t="shared" ca="1" si="224"/>
        <v>84682.149999989997</v>
      </c>
      <c r="R455" s="21">
        <f t="shared" si="209"/>
        <v>0</v>
      </c>
      <c r="S455" s="14">
        <f t="shared" si="225"/>
        <v>0</v>
      </c>
      <c r="T455" s="4" t="str">
        <f t="shared" si="226"/>
        <v>J=</v>
      </c>
      <c r="U455" s="33">
        <f t="shared" si="227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210"/>
        <v>45177</v>
      </c>
      <c r="B456" s="124">
        <f t="shared" ca="1" si="213"/>
        <v>10091771.25999999</v>
      </c>
      <c r="C456" s="7">
        <f t="shared" si="214"/>
        <v>10000000</v>
      </c>
      <c r="D456" s="96">
        <f t="shared" si="212"/>
        <v>45175</v>
      </c>
      <c r="E456" s="94">
        <f ca="1">IF(D456&lt;$B$1,VLOOKUP(D456,[1]DI!$A$4:$B$15000,2,FALSE),0)</f>
        <v>0.13150000000000001</v>
      </c>
      <c r="F456" s="14">
        <f t="shared" ca="1" si="215"/>
        <v>1.0004903700000001</v>
      </c>
      <c r="G456" s="14">
        <f ca="1">(TRUNC(PRODUCT($F$12:$F455),16))</f>
        <v>1.23440351895253</v>
      </c>
      <c r="H456" s="14">
        <f t="shared" ca="1" si="216"/>
        <v>1.2265613763101999</v>
      </c>
      <c r="I456" s="14">
        <f t="shared" ca="1" si="217"/>
        <v>1.0063936</v>
      </c>
      <c r="J456" s="13">
        <f t="shared" si="211"/>
        <v>5.5E-2</v>
      </c>
      <c r="K456" s="33">
        <f t="shared" si="218"/>
        <v>45159</v>
      </c>
      <c r="L456" s="2">
        <f t="shared" si="219"/>
        <v>13</v>
      </c>
      <c r="M456" s="17">
        <f t="shared" si="220"/>
        <v>13</v>
      </c>
      <c r="N456" s="12">
        <f t="shared" si="221"/>
        <v>1.0027658420000001</v>
      </c>
      <c r="O456" s="12">
        <f t="shared" ca="1" si="222"/>
        <v>1.009177126</v>
      </c>
      <c r="P456" s="17">
        <f t="shared" si="223"/>
        <v>0</v>
      </c>
      <c r="Q456" s="14">
        <f t="shared" ca="1" si="224"/>
        <v>91771.259999989998</v>
      </c>
      <c r="R456" s="21">
        <f t="shared" si="209"/>
        <v>0</v>
      </c>
      <c r="S456" s="14">
        <f t="shared" si="225"/>
        <v>0</v>
      </c>
      <c r="T456" s="4" t="str">
        <f t="shared" si="226"/>
        <v>J=</v>
      </c>
      <c r="U456" s="33">
        <f t="shared" si="227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210"/>
        <v>45180</v>
      </c>
      <c r="B457" s="124">
        <f t="shared" ca="1" si="213"/>
        <v>10098865.409999991</v>
      </c>
      <c r="C457" s="7">
        <f t="shared" si="214"/>
        <v>10000000</v>
      </c>
      <c r="D457" s="96">
        <f t="shared" si="212"/>
        <v>45177</v>
      </c>
      <c r="E457" s="94">
        <f ca="1">IF(D457&lt;$B$1,VLOOKUP(D457,[1]DI!$A$4:$B$15000,2,FALSE),0)</f>
        <v>0.13150000000000001</v>
      </c>
      <c r="F457" s="14">
        <f t="shared" ca="1" si="215"/>
        <v>1.0004903700000001</v>
      </c>
      <c r="G457" s="14">
        <f ca="1">(TRUNC(PRODUCT($F$12:$F456),16))</f>
        <v>1.23500883340612</v>
      </c>
      <c r="H457" s="14">
        <f t="shared" ca="1" si="216"/>
        <v>1.2265613763101999</v>
      </c>
      <c r="I457" s="14">
        <f t="shared" ca="1" si="217"/>
        <v>1.0068871100000001</v>
      </c>
      <c r="J457" s="13">
        <f t="shared" si="211"/>
        <v>5.5E-2</v>
      </c>
      <c r="K457" s="33">
        <f t="shared" si="218"/>
        <v>45159</v>
      </c>
      <c r="L457" s="2">
        <f t="shared" si="219"/>
        <v>14</v>
      </c>
      <c r="M457" s="17">
        <f t="shared" si="220"/>
        <v>14</v>
      </c>
      <c r="N457" s="12">
        <f t="shared" si="221"/>
        <v>1.0029789149999999</v>
      </c>
      <c r="O457" s="12">
        <f t="shared" ca="1" si="222"/>
        <v>1.009886541</v>
      </c>
      <c r="P457" s="17">
        <f t="shared" si="223"/>
        <v>0</v>
      </c>
      <c r="Q457" s="14">
        <f t="shared" ca="1" si="224"/>
        <v>98865.409999990006</v>
      </c>
      <c r="R457" s="21">
        <f t="shared" si="209"/>
        <v>0</v>
      </c>
      <c r="S457" s="14">
        <f t="shared" si="225"/>
        <v>0</v>
      </c>
      <c r="T457" s="4" t="str">
        <f t="shared" si="226"/>
        <v>J=</v>
      </c>
      <c r="U457" s="33">
        <f t="shared" si="227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210"/>
        <v>45181</v>
      </c>
      <c r="B458" s="124">
        <f t="shared" ca="1" si="213"/>
        <v>10105964.43999999</v>
      </c>
      <c r="C458" s="7">
        <f t="shared" si="214"/>
        <v>10000000</v>
      </c>
      <c r="D458" s="96">
        <f t="shared" si="212"/>
        <v>45180</v>
      </c>
      <c r="E458" s="94">
        <f ca="1">IF(D458&lt;$B$1,VLOOKUP(D458,[1]DI!$A$4:$B$15000,2,FALSE),0)</f>
        <v>0.13150000000000001</v>
      </c>
      <c r="F458" s="14">
        <f t="shared" ca="1" si="215"/>
        <v>1.0004903700000001</v>
      </c>
      <c r="G458" s="14">
        <f ca="1">(TRUNC(PRODUCT($F$12:$F457),16))</f>
        <v>1.2356144446877599</v>
      </c>
      <c r="H458" s="14">
        <f t="shared" ca="1" si="216"/>
        <v>1.2265613763101999</v>
      </c>
      <c r="I458" s="14">
        <f t="shared" ca="1" si="217"/>
        <v>1.0073808500000001</v>
      </c>
      <c r="J458" s="13">
        <f t="shared" si="211"/>
        <v>5.5E-2</v>
      </c>
      <c r="K458" s="33">
        <f t="shared" si="218"/>
        <v>45159</v>
      </c>
      <c r="L458" s="2">
        <f t="shared" si="219"/>
        <v>15</v>
      </c>
      <c r="M458" s="17">
        <f t="shared" si="220"/>
        <v>15</v>
      </c>
      <c r="N458" s="12">
        <f t="shared" si="221"/>
        <v>1.003192034</v>
      </c>
      <c r="O458" s="12">
        <f t="shared" ca="1" si="222"/>
        <v>1.0105964439999999</v>
      </c>
      <c r="P458" s="17">
        <f t="shared" si="223"/>
        <v>0</v>
      </c>
      <c r="Q458" s="14">
        <f t="shared" ca="1" si="224"/>
        <v>105964.43999999001</v>
      </c>
      <c r="R458" s="21">
        <f t="shared" si="209"/>
        <v>0</v>
      </c>
      <c r="S458" s="14">
        <f t="shared" si="225"/>
        <v>0</v>
      </c>
      <c r="T458" s="4" t="str">
        <f t="shared" si="226"/>
        <v>J=</v>
      </c>
      <c r="U458" s="33">
        <f t="shared" si="227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210"/>
        <v>45182</v>
      </c>
      <c r="B459" s="124">
        <f t="shared" ca="1" si="213"/>
        <v>10113068.529999999</v>
      </c>
      <c r="C459" s="7">
        <f t="shared" si="214"/>
        <v>10000000</v>
      </c>
      <c r="D459" s="96">
        <f t="shared" si="212"/>
        <v>45181</v>
      </c>
      <c r="E459" s="94">
        <f ca="1">IF(D459&lt;$B$1,VLOOKUP(D459,[1]DI!$A$4:$B$15000,2,FALSE),0)</f>
        <v>0.13150000000000001</v>
      </c>
      <c r="F459" s="14">
        <f t="shared" ca="1" si="215"/>
        <v>1.0004903700000001</v>
      </c>
      <c r="G459" s="14">
        <f ca="1">(TRUNC(PRODUCT($F$12:$F458),16))</f>
        <v>1.236220352943</v>
      </c>
      <c r="H459" s="14">
        <f t="shared" ca="1" si="216"/>
        <v>1.2265613763101999</v>
      </c>
      <c r="I459" s="14">
        <f t="shared" ca="1" si="217"/>
        <v>1.0078748399999999</v>
      </c>
      <c r="J459" s="13">
        <f t="shared" si="211"/>
        <v>5.5E-2</v>
      </c>
      <c r="K459" s="33">
        <f t="shared" si="218"/>
        <v>45159</v>
      </c>
      <c r="L459" s="2">
        <f t="shared" si="219"/>
        <v>16</v>
      </c>
      <c r="M459" s="17">
        <f t="shared" si="220"/>
        <v>16</v>
      </c>
      <c r="N459" s="12">
        <f t="shared" si="221"/>
        <v>1.0034051980000001</v>
      </c>
      <c r="O459" s="12">
        <f t="shared" ca="1" si="222"/>
        <v>1.011306853</v>
      </c>
      <c r="P459" s="17">
        <f t="shared" si="223"/>
        <v>0</v>
      </c>
      <c r="Q459" s="14">
        <f t="shared" ca="1" si="224"/>
        <v>113068.53</v>
      </c>
      <c r="R459" s="21">
        <f t="shared" si="209"/>
        <v>0</v>
      </c>
      <c r="S459" s="14">
        <f t="shared" si="225"/>
        <v>0</v>
      </c>
      <c r="T459" s="4" t="str">
        <f t="shared" si="226"/>
        <v>J=</v>
      </c>
      <c r="U459" s="33">
        <f t="shared" si="227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210"/>
        <v>45183</v>
      </c>
      <c r="B460" s="124">
        <f t="shared" ca="1" si="213"/>
        <v>10120177.609999999</v>
      </c>
      <c r="C460" s="7">
        <f t="shared" si="214"/>
        <v>10000000</v>
      </c>
      <c r="D460" s="96">
        <f t="shared" si="212"/>
        <v>45182</v>
      </c>
      <c r="E460" s="94">
        <f ca="1">IF(D460&lt;$B$1,VLOOKUP(D460,[1]DI!$A$4:$B$15000,2,FALSE),0)</f>
        <v>0.13150000000000001</v>
      </c>
      <c r="F460" s="14">
        <f t="shared" ca="1" si="215"/>
        <v>1.0004903700000001</v>
      </c>
      <c r="G460" s="14">
        <f ca="1">(TRUNC(PRODUCT($F$12:$F459),16))</f>
        <v>1.23682655831747</v>
      </c>
      <c r="H460" s="14">
        <f t="shared" ca="1" si="216"/>
        <v>1.2265613763101999</v>
      </c>
      <c r="I460" s="14">
        <f t="shared" ca="1" si="217"/>
        <v>1.0083690700000001</v>
      </c>
      <c r="J460" s="13">
        <f t="shared" si="211"/>
        <v>5.5E-2</v>
      </c>
      <c r="K460" s="33">
        <f t="shared" si="218"/>
        <v>45159</v>
      </c>
      <c r="L460" s="2">
        <f t="shared" si="219"/>
        <v>17</v>
      </c>
      <c r="M460" s="17">
        <f t="shared" si="220"/>
        <v>17</v>
      </c>
      <c r="N460" s="12">
        <f t="shared" si="221"/>
        <v>1.0036184079999999</v>
      </c>
      <c r="O460" s="12">
        <f t="shared" ca="1" si="222"/>
        <v>1.0120177610000001</v>
      </c>
      <c r="P460" s="17">
        <f t="shared" si="223"/>
        <v>0</v>
      </c>
      <c r="Q460" s="14">
        <f t="shared" ca="1" si="224"/>
        <v>120177.61</v>
      </c>
      <c r="R460" s="21">
        <f t="shared" ref="R460:R523" si="228">IF($P460&gt;0,VLOOKUP($P460,$W$12:$AC$150,7),0)</f>
        <v>0</v>
      </c>
      <c r="S460" s="14">
        <f t="shared" si="225"/>
        <v>0</v>
      </c>
      <c r="T460" s="4" t="str">
        <f t="shared" si="226"/>
        <v>J=</v>
      </c>
      <c r="U460" s="33">
        <f t="shared" si="227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29">WORKDAY($A460,1,$W$166:$W$544)</f>
        <v>45184</v>
      </c>
      <c r="B461" s="124">
        <f t="shared" ca="1" si="213"/>
        <v>10127291.75</v>
      </c>
      <c r="C461" s="7">
        <f t="shared" si="214"/>
        <v>10000000</v>
      </c>
      <c r="D461" s="96">
        <f t="shared" si="212"/>
        <v>45183</v>
      </c>
      <c r="E461" s="94">
        <f ca="1">IF(D461&lt;$B$1,VLOOKUP(D461,[1]DI!$A$4:$B$15000,2,FALSE),0)</f>
        <v>0.13150000000000001</v>
      </c>
      <c r="F461" s="14">
        <f t="shared" ca="1" si="215"/>
        <v>1.0004903700000001</v>
      </c>
      <c r="G461" s="14">
        <f ca="1">(TRUNC(PRODUCT($F$12:$F460),16))</f>
        <v>1.23743306095687</v>
      </c>
      <c r="H461" s="14">
        <f t="shared" ca="1" si="216"/>
        <v>1.2265613763101999</v>
      </c>
      <c r="I461" s="14">
        <f t="shared" ca="1" si="217"/>
        <v>1.0088635500000001</v>
      </c>
      <c r="J461" s="13">
        <f t="shared" ref="J461:J524" si="230">J460</f>
        <v>5.5E-2</v>
      </c>
      <c r="K461" s="33">
        <f t="shared" si="218"/>
        <v>45159</v>
      </c>
      <c r="L461" s="2">
        <f t="shared" si="219"/>
        <v>18</v>
      </c>
      <c r="M461" s="17">
        <f t="shared" si="220"/>
        <v>18</v>
      </c>
      <c r="N461" s="12">
        <f t="shared" si="221"/>
        <v>1.0038316629999999</v>
      </c>
      <c r="O461" s="12">
        <f t="shared" ca="1" si="222"/>
        <v>1.012729175</v>
      </c>
      <c r="P461" s="17">
        <f t="shared" si="223"/>
        <v>0</v>
      </c>
      <c r="Q461" s="14">
        <f t="shared" ca="1" si="224"/>
        <v>127291.75</v>
      </c>
      <c r="R461" s="21">
        <f t="shared" si="228"/>
        <v>0</v>
      </c>
      <c r="S461" s="14">
        <f t="shared" si="225"/>
        <v>0</v>
      </c>
      <c r="T461" s="4" t="str">
        <f t="shared" si="226"/>
        <v>J=</v>
      </c>
      <c r="U461" s="33">
        <f t="shared" si="227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29"/>
        <v>45187</v>
      </c>
      <c r="B462" s="124">
        <f t="shared" ca="1" si="213"/>
        <v>10134410.77</v>
      </c>
      <c r="C462" s="7">
        <f t="shared" si="214"/>
        <v>10000000</v>
      </c>
      <c r="D462" s="96">
        <f t="shared" si="212"/>
        <v>45184</v>
      </c>
      <c r="E462" s="94">
        <f ca="1">IF(D462&lt;$B$1,VLOOKUP(D462,[1]DI!$A$4:$B$15000,2,FALSE),0)</f>
        <v>0.13150000000000001</v>
      </c>
      <c r="F462" s="14">
        <f t="shared" ca="1" si="215"/>
        <v>1.0004903700000001</v>
      </c>
      <c r="G462" s="14">
        <f ca="1">(TRUNC(PRODUCT($F$12:$F461),16))</f>
        <v>1.23803986100698</v>
      </c>
      <c r="H462" s="14">
        <f t="shared" ca="1" si="216"/>
        <v>1.2265613763101999</v>
      </c>
      <c r="I462" s="14">
        <f t="shared" ca="1" si="217"/>
        <v>1.00935826</v>
      </c>
      <c r="J462" s="13">
        <f t="shared" si="230"/>
        <v>5.5E-2</v>
      </c>
      <c r="K462" s="33">
        <f t="shared" si="218"/>
        <v>45159</v>
      </c>
      <c r="L462" s="2">
        <f t="shared" si="219"/>
        <v>19</v>
      </c>
      <c r="M462" s="17">
        <f t="shared" si="220"/>
        <v>19</v>
      </c>
      <c r="N462" s="12">
        <f t="shared" si="221"/>
        <v>1.0040449629999999</v>
      </c>
      <c r="O462" s="12">
        <f t="shared" ca="1" si="222"/>
        <v>1.013441077</v>
      </c>
      <c r="P462" s="17">
        <f t="shared" si="223"/>
        <v>0</v>
      </c>
      <c r="Q462" s="14">
        <f t="shared" ca="1" si="224"/>
        <v>134410.76999999999</v>
      </c>
      <c r="R462" s="21">
        <f t="shared" si="228"/>
        <v>0</v>
      </c>
      <c r="S462" s="14">
        <f t="shared" si="225"/>
        <v>0</v>
      </c>
      <c r="T462" s="4" t="str">
        <f t="shared" si="226"/>
        <v>J=</v>
      </c>
      <c r="U462" s="33">
        <f t="shared" si="227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29"/>
        <v>45188</v>
      </c>
      <c r="B463" s="124">
        <f t="shared" ca="1" si="213"/>
        <v>10141534.859999999</v>
      </c>
      <c r="C463" s="7">
        <f t="shared" si="214"/>
        <v>10000000</v>
      </c>
      <c r="D463" s="96">
        <f t="shared" ref="D463:D526" si="231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215"/>
        <v>1.0004903700000001</v>
      </c>
      <c r="G463" s="14">
        <f ca="1">(TRUNC(PRODUCT($F$12:$F462),16))</f>
        <v>1.23864695861362</v>
      </c>
      <c r="H463" s="14">
        <f t="shared" ca="1" si="216"/>
        <v>1.2265613763101999</v>
      </c>
      <c r="I463" s="14">
        <f t="shared" ca="1" si="217"/>
        <v>1.0098532200000001</v>
      </c>
      <c r="J463" s="13">
        <f t="shared" si="230"/>
        <v>5.5E-2</v>
      </c>
      <c r="K463" s="33">
        <f t="shared" si="218"/>
        <v>45159</v>
      </c>
      <c r="L463" s="2">
        <f t="shared" si="219"/>
        <v>20</v>
      </c>
      <c r="M463" s="17">
        <f t="shared" si="220"/>
        <v>20</v>
      </c>
      <c r="N463" s="12">
        <f t="shared" si="221"/>
        <v>1.004258308</v>
      </c>
      <c r="O463" s="12">
        <f t="shared" ca="1" si="222"/>
        <v>1.0141534860000001</v>
      </c>
      <c r="P463" s="17">
        <f t="shared" si="223"/>
        <v>0</v>
      </c>
      <c r="Q463" s="14">
        <f t="shared" ca="1" si="224"/>
        <v>141534.85999999999</v>
      </c>
      <c r="R463" s="21">
        <f t="shared" si="228"/>
        <v>0</v>
      </c>
      <c r="S463" s="14">
        <f t="shared" si="225"/>
        <v>0</v>
      </c>
      <c r="T463" s="4" t="str">
        <f t="shared" si="226"/>
        <v>J=</v>
      </c>
      <c r="U463" s="33">
        <f t="shared" si="227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29"/>
        <v>45189</v>
      </c>
      <c r="B464" s="124">
        <f t="shared" ca="1" si="213"/>
        <v>10148663.939999999</v>
      </c>
      <c r="C464" s="7">
        <f t="shared" si="214"/>
        <v>10000000</v>
      </c>
      <c r="D464" s="96">
        <f t="shared" si="231"/>
        <v>45188</v>
      </c>
      <c r="E464" s="94">
        <f ca="1">IF(D464&lt;$B$1,VLOOKUP(D464,[1]DI!$A$4:$B$15000,2,FALSE),0)</f>
        <v>0.13150000000000001</v>
      </c>
      <c r="F464" s="14">
        <f t="shared" ca="1" si="215"/>
        <v>1.0004903700000001</v>
      </c>
      <c r="G464" s="14">
        <f ca="1">(TRUNC(PRODUCT($F$12:$F463),16))</f>
        <v>1.2392543539227101</v>
      </c>
      <c r="H464" s="14">
        <f t="shared" ca="1" si="216"/>
        <v>1.2265613763101999</v>
      </c>
      <c r="I464" s="14">
        <f t="shared" ca="1" si="217"/>
        <v>1.0103484199999999</v>
      </c>
      <c r="J464" s="13">
        <f t="shared" si="230"/>
        <v>5.5E-2</v>
      </c>
      <c r="K464" s="33">
        <f t="shared" si="218"/>
        <v>45159</v>
      </c>
      <c r="L464" s="2">
        <f t="shared" si="219"/>
        <v>21</v>
      </c>
      <c r="M464" s="17">
        <f t="shared" si="220"/>
        <v>21</v>
      </c>
      <c r="N464" s="12">
        <f t="shared" si="221"/>
        <v>1.004471699</v>
      </c>
      <c r="O464" s="12">
        <f t="shared" ca="1" si="222"/>
        <v>1.014866394</v>
      </c>
      <c r="P464" s="17">
        <f t="shared" si="223"/>
        <v>22</v>
      </c>
      <c r="Q464" s="14">
        <f t="shared" ca="1" si="224"/>
        <v>148663.94</v>
      </c>
      <c r="R464" s="21">
        <f t="shared" si="228"/>
        <v>0</v>
      </c>
      <c r="S464" s="14">
        <f t="shared" si="225"/>
        <v>0</v>
      </c>
      <c r="T464" s="4" t="str">
        <f t="shared" si="226"/>
        <v>J=</v>
      </c>
      <c r="U464" s="33">
        <f t="shared" si="227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29"/>
        <v>45190</v>
      </c>
      <c r="B465" s="124">
        <f t="shared" ca="1" si="213"/>
        <v>10007029.59999999</v>
      </c>
      <c r="C465" s="7">
        <f t="shared" si="214"/>
        <v>10000000</v>
      </c>
      <c r="D465" s="96">
        <f t="shared" si="231"/>
        <v>45189</v>
      </c>
      <c r="E465" s="94">
        <f ca="1">IF(D465&lt;$B$1,VLOOKUP(D465,[1]DI!$A$4:$B$15000,2,FALSE),0)</f>
        <v>0.13150000000000001</v>
      </c>
      <c r="F465" s="14">
        <f t="shared" ca="1" si="215"/>
        <v>1.0004903700000001</v>
      </c>
      <c r="G465" s="14">
        <f ca="1">(TRUNC(PRODUCT($F$12:$F464),16))</f>
        <v>1.2398620470802499</v>
      </c>
      <c r="H465" s="14">
        <f t="shared" ca="1" si="216"/>
        <v>1.2392543539227101</v>
      </c>
      <c r="I465" s="14">
        <f t="shared" ca="1" si="217"/>
        <v>1.0004903700000001</v>
      </c>
      <c r="J465" s="13">
        <f t="shared" si="230"/>
        <v>5.5E-2</v>
      </c>
      <c r="K465" s="33">
        <f t="shared" si="218"/>
        <v>45189</v>
      </c>
      <c r="L465" s="2">
        <f t="shared" si="219"/>
        <v>1</v>
      </c>
      <c r="M465" s="17">
        <f t="shared" si="220"/>
        <v>1</v>
      </c>
      <c r="N465" s="12">
        <f t="shared" si="221"/>
        <v>1.0002124859999999</v>
      </c>
      <c r="O465" s="12">
        <f t="shared" ca="1" si="222"/>
        <v>1.0007029599999999</v>
      </c>
      <c r="P465" s="17">
        <f t="shared" si="223"/>
        <v>0</v>
      </c>
      <c r="Q465" s="14">
        <f t="shared" ca="1" si="224"/>
        <v>7029.5999999899996</v>
      </c>
      <c r="R465" s="21">
        <f t="shared" si="228"/>
        <v>0</v>
      </c>
      <c r="S465" s="14">
        <f t="shared" si="225"/>
        <v>0</v>
      </c>
      <c r="T465" s="4" t="str">
        <f t="shared" si="226"/>
        <v>J=</v>
      </c>
      <c r="U465" s="33">
        <f t="shared" si="227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29"/>
        <v>45191</v>
      </c>
      <c r="B466" s="124">
        <f t="shared" ca="1" si="213"/>
        <v>10014064.140000001</v>
      </c>
      <c r="C466" s="7">
        <f t="shared" si="214"/>
        <v>10000000</v>
      </c>
      <c r="D466" s="96">
        <f t="shared" si="231"/>
        <v>45190</v>
      </c>
      <c r="E466" s="94">
        <f ca="1">IF(D466&lt;$B$1,VLOOKUP(D466,[1]DI!$A$4:$B$15000,2,FALSE),0)</f>
        <v>0.1265</v>
      </c>
      <c r="F466" s="14">
        <f t="shared" ca="1" si="215"/>
        <v>1.0004727899999999</v>
      </c>
      <c r="G466" s="14">
        <f ca="1">(TRUNC(PRODUCT($F$12:$F465),16))</f>
        <v>1.24047003823227</v>
      </c>
      <c r="H466" s="14">
        <f t="shared" ca="1" si="216"/>
        <v>1.2392543539227101</v>
      </c>
      <c r="I466" s="14">
        <f t="shared" ca="1" si="217"/>
        <v>1.00098098</v>
      </c>
      <c r="J466" s="13">
        <f t="shared" si="230"/>
        <v>5.5E-2</v>
      </c>
      <c r="K466" s="33">
        <f t="shared" si="218"/>
        <v>45189</v>
      </c>
      <c r="L466" s="2">
        <f t="shared" si="219"/>
        <v>2</v>
      </c>
      <c r="M466" s="17">
        <f t="shared" si="220"/>
        <v>2</v>
      </c>
      <c r="N466" s="12">
        <f t="shared" si="221"/>
        <v>1.000425017</v>
      </c>
      <c r="O466" s="12">
        <f t="shared" ca="1" si="222"/>
        <v>1.0014064140000001</v>
      </c>
      <c r="P466" s="17">
        <f t="shared" si="223"/>
        <v>0</v>
      </c>
      <c r="Q466" s="14">
        <f t="shared" ca="1" si="224"/>
        <v>14064.14</v>
      </c>
      <c r="R466" s="21">
        <f t="shared" si="228"/>
        <v>0</v>
      </c>
      <c r="S466" s="14">
        <f t="shared" si="225"/>
        <v>0</v>
      </c>
      <c r="T466" s="4" t="str">
        <f t="shared" si="226"/>
        <v>J=</v>
      </c>
      <c r="U466" s="33">
        <f t="shared" si="227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29"/>
        <v>45194</v>
      </c>
      <c r="B467" s="124">
        <f t="shared" ref="B467:B530" ca="1" si="232">IF(A467&lt;=TODAY(),C467+Q467,IF(AND(A467&gt;TODAY(),A467&lt;=$B$1),IF(VLOOKUP(TODAY(),$A$10:$E$5000,4,FALSE)=0,"n.d",C467+Q467),"n.d"))</f>
        <v>10020927.5</v>
      </c>
      <c r="C467" s="7">
        <f t="shared" ref="C467:C530" si="233">(C466-S466)</f>
        <v>10000000</v>
      </c>
      <c r="D467" s="96">
        <f t="shared" si="231"/>
        <v>45191</v>
      </c>
      <c r="E467" s="94">
        <f ca="1">IF(D467&lt;$B$1,VLOOKUP(D467,[1]DI!$A$4:$B$15000,2,FALSE),0)</f>
        <v>0.1265</v>
      </c>
      <c r="F467" s="14">
        <f t="shared" ref="F467:F530" ca="1" si="234">ROUND(((1+E467)^(1/252)),8)</f>
        <v>1.0004727899999999</v>
      </c>
      <c r="G467" s="14">
        <f ca="1">(TRUNC(PRODUCT($F$12:$F466),16))</f>
        <v>1.2410565200616499</v>
      </c>
      <c r="H467" s="14">
        <f t="shared" ref="H467:H530" ca="1" si="235">IF(P466&gt;0,G466,H466)</f>
        <v>1.2392543539227101</v>
      </c>
      <c r="I467" s="14">
        <f t="shared" ref="I467:I530" ca="1" si="236">ROUND(G467/H467,8)</f>
        <v>1.00145423</v>
      </c>
      <c r="J467" s="13">
        <f t="shared" si="230"/>
        <v>5.5E-2</v>
      </c>
      <c r="K467" s="33">
        <f t="shared" ref="K467:K530" si="237">IF(P466&gt;0,VLOOKUP(P466,W$12:AG$150,2),K466)</f>
        <v>45189</v>
      </c>
      <c r="L467" s="2">
        <f t="shared" ref="L467:L530" si="238">IF(A467&gt;K467,IF(NETWORKDAYS(K467,A467,$W$160:$W$544)-1=0,1,NETWORKDAYS(K467,A467,$W$160:$W$544)-1),0)</f>
        <v>3</v>
      </c>
      <c r="M467" s="17">
        <f t="shared" ref="M467:M530" si="239">IF(AND(L467=1,L466=1),1,IF(L467&gt;0,IF(L467=L466,L467+1,L467),0))</f>
        <v>3</v>
      </c>
      <c r="N467" s="12">
        <f t="shared" ref="N467:N530" si="240">ROUND((J467+1)^(M467/252),9)</f>
        <v>1.000637593</v>
      </c>
      <c r="O467" s="12">
        <f t="shared" ref="O467:O530" ca="1" si="241">ROUND(I467*N467,9)</f>
        <v>1.0020927500000001</v>
      </c>
      <c r="P467" s="17">
        <f t="shared" ref="P467:P530" si="242">IF(VLOOKUP(A467,X$12:AE$150,8)=VLOOKUP(A466,X$12:AE$150,8),0,VLOOKUP(A467,X$12:AE$150,8))</f>
        <v>0</v>
      </c>
      <c r="Q467" s="14">
        <f t="shared" ref="Q467:Q530" ca="1" si="243">TRUNC(((O467-1)*C467),8)</f>
        <v>20927.5</v>
      </c>
      <c r="R467" s="21">
        <f t="shared" si="228"/>
        <v>0</v>
      </c>
      <c r="S467" s="14">
        <f t="shared" ref="S467:S530" si="244">IF(R467&gt;0,TRUNC(R467*C467,8),0)</f>
        <v>0</v>
      </c>
      <c r="T467" s="4" t="str">
        <f t="shared" ref="T467:T530" si="245">IF(P466&gt;0,VLOOKUP(P466,W$12:AG$150,10),T466)</f>
        <v>J=</v>
      </c>
      <c r="U467" s="33">
        <f t="shared" ref="U467:U530" si="246">IF(P466&gt;0,VLOOKUP(P466,W$12:AG$150,11),U466)</f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29"/>
        <v>45195</v>
      </c>
      <c r="B468" s="124">
        <f t="shared" ca="1" si="232"/>
        <v>10027795.639999989</v>
      </c>
      <c r="C468" s="7">
        <f t="shared" si="233"/>
        <v>10000000</v>
      </c>
      <c r="D468" s="96">
        <f t="shared" si="231"/>
        <v>45194</v>
      </c>
      <c r="E468" s="94">
        <f ca="1">IF(D468&lt;$B$1,VLOOKUP(D468,[1]DI!$A$4:$B$15000,2,FALSE),0)</f>
        <v>0.1265</v>
      </c>
      <c r="F468" s="14">
        <f t="shared" ca="1" si="234"/>
        <v>1.0004727899999999</v>
      </c>
      <c r="G468" s="14">
        <f ca="1">(TRUNC(PRODUCT($F$12:$F467),16))</f>
        <v>1.2416432791737699</v>
      </c>
      <c r="H468" s="14">
        <f t="shared" ca="1" si="235"/>
        <v>1.2392543539227101</v>
      </c>
      <c r="I468" s="14">
        <f t="shared" ca="1" si="236"/>
        <v>1.0019277099999999</v>
      </c>
      <c r="J468" s="13">
        <f t="shared" si="230"/>
        <v>5.5E-2</v>
      </c>
      <c r="K468" s="33">
        <f t="shared" si="237"/>
        <v>45189</v>
      </c>
      <c r="L468" s="2">
        <f t="shared" si="238"/>
        <v>4</v>
      </c>
      <c r="M468" s="17">
        <f t="shared" si="239"/>
        <v>4</v>
      </c>
      <c r="N468" s="12">
        <f t="shared" si="240"/>
        <v>1.000850215</v>
      </c>
      <c r="O468" s="12">
        <f t="shared" ca="1" si="241"/>
        <v>1.0027795639999999</v>
      </c>
      <c r="P468" s="17">
        <f t="shared" si="242"/>
        <v>0</v>
      </c>
      <c r="Q468" s="14">
        <f t="shared" ca="1" si="243"/>
        <v>27795.639999989999</v>
      </c>
      <c r="R468" s="21">
        <f t="shared" si="228"/>
        <v>0</v>
      </c>
      <c r="S468" s="14">
        <f t="shared" si="244"/>
        <v>0</v>
      </c>
      <c r="T468" s="4" t="str">
        <f t="shared" si="245"/>
        <v>J=</v>
      </c>
      <c r="U468" s="33">
        <f t="shared" si="246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29"/>
        <v>45196</v>
      </c>
      <c r="B469" s="124">
        <f t="shared" ca="1" si="232"/>
        <v>10034668.43</v>
      </c>
      <c r="C469" s="7">
        <f t="shared" si="233"/>
        <v>10000000</v>
      </c>
      <c r="D469" s="96">
        <f t="shared" si="231"/>
        <v>45195</v>
      </c>
      <c r="E469" s="94">
        <f ca="1">IF(D469&lt;$B$1,VLOOKUP(D469,[1]DI!$A$4:$B$15000,2,FALSE),0)</f>
        <v>0.1265</v>
      </c>
      <c r="F469" s="14">
        <f t="shared" ca="1" si="234"/>
        <v>1.0004727899999999</v>
      </c>
      <c r="G469" s="14">
        <f ca="1">(TRUNC(PRODUCT($F$12:$F468),16))</f>
        <v>1.2422303156997301</v>
      </c>
      <c r="H469" s="14">
        <f t="shared" ca="1" si="235"/>
        <v>1.2392543539227101</v>
      </c>
      <c r="I469" s="14">
        <f t="shared" ca="1" si="236"/>
        <v>1.00240141</v>
      </c>
      <c r="J469" s="13">
        <f t="shared" si="230"/>
        <v>5.5E-2</v>
      </c>
      <c r="K469" s="33">
        <f t="shared" si="237"/>
        <v>45189</v>
      </c>
      <c r="L469" s="2">
        <f t="shared" si="238"/>
        <v>5</v>
      </c>
      <c r="M469" s="17">
        <f t="shared" si="239"/>
        <v>5</v>
      </c>
      <c r="N469" s="12">
        <f t="shared" si="240"/>
        <v>1.001062881</v>
      </c>
      <c r="O469" s="12">
        <f t="shared" ca="1" si="241"/>
        <v>1.003466843</v>
      </c>
      <c r="P469" s="17">
        <f t="shared" si="242"/>
        <v>0</v>
      </c>
      <c r="Q469" s="14">
        <f t="shared" ca="1" si="243"/>
        <v>34668.43</v>
      </c>
      <c r="R469" s="21">
        <f t="shared" si="228"/>
        <v>0</v>
      </c>
      <c r="S469" s="14">
        <f t="shared" si="244"/>
        <v>0</v>
      </c>
      <c r="T469" s="4" t="str">
        <f t="shared" si="245"/>
        <v>J=</v>
      </c>
      <c r="U469" s="33">
        <f t="shared" si="246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29"/>
        <v>45197</v>
      </c>
      <c r="B470" s="124">
        <f t="shared" ca="1" si="232"/>
        <v>10041546.00999999</v>
      </c>
      <c r="C470" s="7">
        <f t="shared" si="233"/>
        <v>10000000</v>
      </c>
      <c r="D470" s="96">
        <f t="shared" si="231"/>
        <v>45196</v>
      </c>
      <c r="E470" s="94">
        <f ca="1">IF(D470&lt;$B$1,VLOOKUP(D470,[1]DI!$A$4:$B$15000,2,FALSE),0)</f>
        <v>0.1265</v>
      </c>
      <c r="F470" s="14">
        <f t="shared" ca="1" si="234"/>
        <v>1.0004727899999999</v>
      </c>
      <c r="G470" s="14">
        <f ca="1">(TRUNC(PRODUCT($F$12:$F469),16))</f>
        <v>1.2428176297706901</v>
      </c>
      <c r="H470" s="14">
        <f t="shared" ca="1" si="235"/>
        <v>1.2392543539227101</v>
      </c>
      <c r="I470" s="14">
        <f t="shared" ca="1" si="236"/>
        <v>1.0028753399999999</v>
      </c>
      <c r="J470" s="13">
        <f t="shared" si="230"/>
        <v>5.5E-2</v>
      </c>
      <c r="K470" s="33">
        <f t="shared" si="237"/>
        <v>45189</v>
      </c>
      <c r="L470" s="2">
        <f t="shared" si="238"/>
        <v>6</v>
      </c>
      <c r="M470" s="17">
        <f t="shared" si="239"/>
        <v>6</v>
      </c>
      <c r="N470" s="12">
        <f t="shared" si="240"/>
        <v>1.0012755929999999</v>
      </c>
      <c r="O470" s="12">
        <f t="shared" ca="1" si="241"/>
        <v>1.004154601</v>
      </c>
      <c r="P470" s="17">
        <f t="shared" si="242"/>
        <v>0</v>
      </c>
      <c r="Q470" s="14">
        <f t="shared" ca="1" si="243"/>
        <v>41546.009999989998</v>
      </c>
      <c r="R470" s="21">
        <f t="shared" si="228"/>
        <v>0</v>
      </c>
      <c r="S470" s="14">
        <f t="shared" si="244"/>
        <v>0</v>
      </c>
      <c r="T470" s="4" t="str">
        <f t="shared" si="245"/>
        <v>J=</v>
      </c>
      <c r="U470" s="33">
        <f t="shared" si="246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29"/>
        <v>45198</v>
      </c>
      <c r="B471" s="124">
        <f t="shared" ca="1" si="232"/>
        <v>10048428.25</v>
      </c>
      <c r="C471" s="7">
        <f t="shared" si="233"/>
        <v>10000000</v>
      </c>
      <c r="D471" s="96">
        <f t="shared" si="231"/>
        <v>45197</v>
      </c>
      <c r="E471" s="94">
        <f ca="1">IF(D471&lt;$B$1,VLOOKUP(D471,[1]DI!$A$4:$B$15000,2,FALSE),0)</f>
        <v>0.1265</v>
      </c>
      <c r="F471" s="14">
        <f t="shared" ca="1" si="234"/>
        <v>1.0004727899999999</v>
      </c>
      <c r="G471" s="14">
        <f ca="1">(TRUNC(PRODUCT($F$12:$F470),16))</f>
        <v>1.2434052215178699</v>
      </c>
      <c r="H471" s="14">
        <f t="shared" ca="1" si="235"/>
        <v>1.2392543539227101</v>
      </c>
      <c r="I471" s="14">
        <f t="shared" ca="1" si="236"/>
        <v>1.00334949</v>
      </c>
      <c r="J471" s="13">
        <f t="shared" si="230"/>
        <v>5.5E-2</v>
      </c>
      <c r="K471" s="33">
        <f t="shared" si="237"/>
        <v>45189</v>
      </c>
      <c r="L471" s="2">
        <f t="shared" si="238"/>
        <v>7</v>
      </c>
      <c r="M471" s="17">
        <f t="shared" si="239"/>
        <v>7</v>
      </c>
      <c r="N471" s="12">
        <f t="shared" si="240"/>
        <v>1.00148835</v>
      </c>
      <c r="O471" s="12">
        <f t="shared" ca="1" si="241"/>
        <v>1.0048428250000001</v>
      </c>
      <c r="P471" s="17">
        <f t="shared" si="242"/>
        <v>0</v>
      </c>
      <c r="Q471" s="14">
        <f t="shared" ca="1" si="243"/>
        <v>48428.25</v>
      </c>
      <c r="R471" s="21">
        <f t="shared" si="228"/>
        <v>0</v>
      </c>
      <c r="S471" s="14">
        <f t="shared" si="244"/>
        <v>0</v>
      </c>
      <c r="T471" s="4" t="str">
        <f t="shared" si="245"/>
        <v>J=</v>
      </c>
      <c r="U471" s="33">
        <f t="shared" si="246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29"/>
        <v>45201</v>
      </c>
      <c r="B472" s="124">
        <f t="shared" ca="1" si="232"/>
        <v>10055315.17</v>
      </c>
      <c r="C472" s="7">
        <f t="shared" si="233"/>
        <v>10000000</v>
      </c>
      <c r="D472" s="96">
        <f t="shared" si="231"/>
        <v>45198</v>
      </c>
      <c r="E472" s="94">
        <f ca="1">IF(D472&lt;$B$1,VLOOKUP(D472,[1]DI!$A$4:$B$15000,2,FALSE),0)</f>
        <v>0.1265</v>
      </c>
      <c r="F472" s="14">
        <f t="shared" ca="1" si="234"/>
        <v>1.0004727899999999</v>
      </c>
      <c r="G472" s="14">
        <f ca="1">(TRUNC(PRODUCT($F$12:$F471),16))</f>
        <v>1.2439930910725501</v>
      </c>
      <c r="H472" s="14">
        <f t="shared" ca="1" si="235"/>
        <v>1.2392543539227101</v>
      </c>
      <c r="I472" s="14">
        <f t="shared" ca="1" si="236"/>
        <v>1.00382386</v>
      </c>
      <c r="J472" s="13">
        <f t="shared" si="230"/>
        <v>5.5E-2</v>
      </c>
      <c r="K472" s="33">
        <f t="shared" si="237"/>
        <v>45189</v>
      </c>
      <c r="L472" s="2">
        <f t="shared" si="238"/>
        <v>8</v>
      </c>
      <c r="M472" s="17">
        <f t="shared" si="239"/>
        <v>8</v>
      </c>
      <c r="N472" s="12">
        <f t="shared" si="240"/>
        <v>1.0017011520000001</v>
      </c>
      <c r="O472" s="12">
        <f t="shared" ca="1" si="241"/>
        <v>1.0055315170000001</v>
      </c>
      <c r="P472" s="17">
        <f t="shared" si="242"/>
        <v>0</v>
      </c>
      <c r="Q472" s="14">
        <f t="shared" ca="1" si="243"/>
        <v>55315.17</v>
      </c>
      <c r="R472" s="21">
        <f t="shared" si="228"/>
        <v>0</v>
      </c>
      <c r="S472" s="14">
        <f t="shared" si="244"/>
        <v>0</v>
      </c>
      <c r="T472" s="4" t="str">
        <f t="shared" si="245"/>
        <v>J=</v>
      </c>
      <c r="U472" s="33">
        <f t="shared" si="246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29"/>
        <v>45202</v>
      </c>
      <c r="B473" s="124">
        <f t="shared" ca="1" si="232"/>
        <v>10062206.86999999</v>
      </c>
      <c r="C473" s="7">
        <f t="shared" si="233"/>
        <v>10000000</v>
      </c>
      <c r="D473" s="96">
        <f t="shared" si="231"/>
        <v>45201</v>
      </c>
      <c r="E473" s="94">
        <f ca="1">IF(D473&lt;$B$1,VLOOKUP(D473,[1]DI!$A$4:$B$15000,2,FALSE),0)</f>
        <v>0.1265</v>
      </c>
      <c r="F473" s="14">
        <f t="shared" ca="1" si="234"/>
        <v>1.0004727899999999</v>
      </c>
      <c r="G473" s="14">
        <f ca="1">(TRUNC(PRODUCT($F$12:$F472),16))</f>
        <v>1.2445812385660799</v>
      </c>
      <c r="H473" s="14">
        <f t="shared" ca="1" si="235"/>
        <v>1.2392543539227101</v>
      </c>
      <c r="I473" s="14">
        <f t="shared" ca="1" si="236"/>
        <v>1.00429846</v>
      </c>
      <c r="J473" s="13">
        <f t="shared" si="230"/>
        <v>5.5E-2</v>
      </c>
      <c r="K473" s="33">
        <f t="shared" si="237"/>
        <v>45189</v>
      </c>
      <c r="L473" s="2">
        <f t="shared" si="238"/>
        <v>9</v>
      </c>
      <c r="M473" s="17">
        <f t="shared" si="239"/>
        <v>9</v>
      </c>
      <c r="N473" s="12">
        <f t="shared" si="240"/>
        <v>1.001914</v>
      </c>
      <c r="O473" s="12">
        <f t="shared" ca="1" si="241"/>
        <v>1.0062206869999999</v>
      </c>
      <c r="P473" s="17">
        <f t="shared" si="242"/>
        <v>0</v>
      </c>
      <c r="Q473" s="14">
        <f t="shared" ca="1" si="243"/>
        <v>62206.869999989998</v>
      </c>
      <c r="R473" s="21">
        <f t="shared" si="228"/>
        <v>0</v>
      </c>
      <c r="S473" s="14">
        <f t="shared" si="244"/>
        <v>0</v>
      </c>
      <c r="T473" s="4" t="str">
        <f t="shared" si="245"/>
        <v>J=</v>
      </c>
      <c r="U473" s="33">
        <f t="shared" si="246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29"/>
        <v>45203</v>
      </c>
      <c r="B474" s="124">
        <f t="shared" ca="1" si="232"/>
        <v>10069103.239999991</v>
      </c>
      <c r="C474" s="7">
        <f t="shared" si="233"/>
        <v>10000000</v>
      </c>
      <c r="D474" s="96">
        <f t="shared" si="231"/>
        <v>45202</v>
      </c>
      <c r="E474" s="94">
        <f ca="1">IF(D474&lt;$B$1,VLOOKUP(D474,[1]DI!$A$4:$B$15000,2,FALSE),0)</f>
        <v>0.1265</v>
      </c>
      <c r="F474" s="14">
        <f t="shared" ca="1" si="234"/>
        <v>1.0004727899999999</v>
      </c>
      <c r="G474" s="14">
        <f ca="1">(TRUNC(PRODUCT($F$12:$F473),16))</f>
        <v>1.24516966412986</v>
      </c>
      <c r="H474" s="14">
        <f t="shared" ca="1" si="235"/>
        <v>1.2392543539227101</v>
      </c>
      <c r="I474" s="14">
        <f t="shared" ca="1" si="236"/>
        <v>1.00477328</v>
      </c>
      <c r="J474" s="13">
        <f t="shared" si="230"/>
        <v>5.5E-2</v>
      </c>
      <c r="K474" s="33">
        <f t="shared" si="237"/>
        <v>45189</v>
      </c>
      <c r="L474" s="2">
        <f t="shared" si="238"/>
        <v>10</v>
      </c>
      <c r="M474" s="17">
        <f t="shared" si="239"/>
        <v>10</v>
      </c>
      <c r="N474" s="12">
        <f t="shared" si="240"/>
        <v>1.0021268919999999</v>
      </c>
      <c r="O474" s="12">
        <f t="shared" ca="1" si="241"/>
        <v>1.0069103239999999</v>
      </c>
      <c r="P474" s="17">
        <f t="shared" si="242"/>
        <v>0</v>
      </c>
      <c r="Q474" s="14">
        <f t="shared" ca="1" si="243"/>
        <v>69103.239999989994</v>
      </c>
      <c r="R474" s="21">
        <f t="shared" si="228"/>
        <v>0</v>
      </c>
      <c r="S474" s="14">
        <f t="shared" si="244"/>
        <v>0</v>
      </c>
      <c r="T474" s="4" t="str">
        <f t="shared" si="245"/>
        <v>J=</v>
      </c>
      <c r="U474" s="33">
        <f t="shared" si="246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29"/>
        <v>45204</v>
      </c>
      <c r="B475" s="124">
        <f t="shared" ca="1" si="232"/>
        <v>10076004.4</v>
      </c>
      <c r="C475" s="7">
        <f t="shared" si="233"/>
        <v>10000000</v>
      </c>
      <c r="D475" s="96">
        <f t="shared" si="231"/>
        <v>45203</v>
      </c>
      <c r="E475" s="94">
        <f ca="1">IF(D475&lt;$B$1,VLOOKUP(D475,[1]DI!$A$4:$B$15000,2,FALSE),0)</f>
        <v>0.1265</v>
      </c>
      <c r="F475" s="14">
        <f t="shared" ca="1" si="234"/>
        <v>1.0004727899999999</v>
      </c>
      <c r="G475" s="14">
        <f ca="1">(TRUNC(PRODUCT($F$12:$F474),16))</f>
        <v>1.2457583678953601</v>
      </c>
      <c r="H475" s="14">
        <f t="shared" ca="1" si="235"/>
        <v>1.2392543539227101</v>
      </c>
      <c r="I475" s="14">
        <f t="shared" ca="1" si="236"/>
        <v>1.0052483299999999</v>
      </c>
      <c r="J475" s="13">
        <f t="shared" si="230"/>
        <v>5.5E-2</v>
      </c>
      <c r="K475" s="33">
        <f t="shared" si="237"/>
        <v>45189</v>
      </c>
      <c r="L475" s="2">
        <f t="shared" si="238"/>
        <v>11</v>
      </c>
      <c r="M475" s="17">
        <f t="shared" si="239"/>
        <v>11</v>
      </c>
      <c r="N475" s="12">
        <f t="shared" si="240"/>
        <v>1.0023398299999999</v>
      </c>
      <c r="O475" s="12">
        <f t="shared" ca="1" si="241"/>
        <v>1.00760044</v>
      </c>
      <c r="P475" s="17">
        <f t="shared" si="242"/>
        <v>0</v>
      </c>
      <c r="Q475" s="14">
        <f t="shared" ca="1" si="243"/>
        <v>76004.399999999994</v>
      </c>
      <c r="R475" s="21">
        <f t="shared" si="228"/>
        <v>0</v>
      </c>
      <c r="S475" s="14">
        <f t="shared" si="244"/>
        <v>0</v>
      </c>
      <c r="T475" s="4" t="str">
        <f t="shared" si="245"/>
        <v>J=</v>
      </c>
      <c r="U475" s="33">
        <f t="shared" si="246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29"/>
        <v>45205</v>
      </c>
      <c r="B476" s="124">
        <f t="shared" ca="1" si="232"/>
        <v>10082910.24</v>
      </c>
      <c r="C476" s="7">
        <f t="shared" si="233"/>
        <v>10000000</v>
      </c>
      <c r="D476" s="96">
        <f t="shared" si="231"/>
        <v>45204</v>
      </c>
      <c r="E476" s="94">
        <f ca="1">IF(D476&lt;$B$1,VLOOKUP(D476,[1]DI!$A$4:$B$15000,2,FALSE),0)</f>
        <v>0.1265</v>
      </c>
      <c r="F476" s="14">
        <f t="shared" ca="1" si="234"/>
        <v>1.0004727899999999</v>
      </c>
      <c r="G476" s="14">
        <f ca="1">(TRUNC(PRODUCT($F$12:$F475),16))</f>
        <v>1.24634734999412</v>
      </c>
      <c r="H476" s="14">
        <f t="shared" ca="1" si="235"/>
        <v>1.2392543539227101</v>
      </c>
      <c r="I476" s="14">
        <f t="shared" ca="1" si="236"/>
        <v>1.0057236000000001</v>
      </c>
      <c r="J476" s="13">
        <f t="shared" si="230"/>
        <v>5.5E-2</v>
      </c>
      <c r="K476" s="33">
        <f t="shared" si="237"/>
        <v>45189</v>
      </c>
      <c r="L476" s="2">
        <f t="shared" si="238"/>
        <v>12</v>
      </c>
      <c r="M476" s="17">
        <f t="shared" si="239"/>
        <v>12</v>
      </c>
      <c r="N476" s="12">
        <f t="shared" si="240"/>
        <v>1.0025528130000001</v>
      </c>
      <c r="O476" s="12">
        <f t="shared" ca="1" si="241"/>
        <v>1.008291024</v>
      </c>
      <c r="P476" s="17">
        <f t="shared" si="242"/>
        <v>0</v>
      </c>
      <c r="Q476" s="14">
        <f t="shared" ca="1" si="243"/>
        <v>82910.240000000005</v>
      </c>
      <c r="R476" s="21">
        <f t="shared" si="228"/>
        <v>0</v>
      </c>
      <c r="S476" s="14">
        <f t="shared" si="244"/>
        <v>0</v>
      </c>
      <c r="T476" s="4" t="str">
        <f t="shared" si="245"/>
        <v>J=</v>
      </c>
      <c r="U476" s="33">
        <f t="shared" si="246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29"/>
        <v>45208</v>
      </c>
      <c r="B477" s="124">
        <f t="shared" ca="1" si="232"/>
        <v>10089820.880000001</v>
      </c>
      <c r="C477" s="7">
        <f t="shared" si="233"/>
        <v>10000000</v>
      </c>
      <c r="D477" s="96">
        <f t="shared" si="231"/>
        <v>45205</v>
      </c>
      <c r="E477" s="94">
        <f ca="1">IF(D477&lt;$B$1,VLOOKUP(D477,[1]DI!$A$4:$B$15000,2,FALSE),0)</f>
        <v>0.1265</v>
      </c>
      <c r="F477" s="14">
        <f t="shared" ca="1" si="234"/>
        <v>1.0004727899999999</v>
      </c>
      <c r="G477" s="14">
        <f ca="1">(TRUNC(PRODUCT($F$12:$F476),16))</f>
        <v>1.24693661055772</v>
      </c>
      <c r="H477" s="14">
        <f t="shared" ca="1" si="235"/>
        <v>1.2392543539227101</v>
      </c>
      <c r="I477" s="14">
        <f t="shared" ca="1" si="236"/>
        <v>1.0061990999999999</v>
      </c>
      <c r="J477" s="13">
        <f t="shared" si="230"/>
        <v>5.5E-2</v>
      </c>
      <c r="K477" s="33">
        <f t="shared" si="237"/>
        <v>45189</v>
      </c>
      <c r="L477" s="2">
        <f t="shared" si="238"/>
        <v>13</v>
      </c>
      <c r="M477" s="17">
        <f t="shared" si="239"/>
        <v>13</v>
      </c>
      <c r="N477" s="12">
        <f t="shared" si="240"/>
        <v>1.0027658420000001</v>
      </c>
      <c r="O477" s="12">
        <f t="shared" ca="1" si="241"/>
        <v>1.008982088</v>
      </c>
      <c r="P477" s="17">
        <f t="shared" si="242"/>
        <v>0</v>
      </c>
      <c r="Q477" s="14">
        <f t="shared" ca="1" si="243"/>
        <v>89820.88</v>
      </c>
      <c r="R477" s="21">
        <f t="shared" si="228"/>
        <v>0</v>
      </c>
      <c r="S477" s="14">
        <f t="shared" si="244"/>
        <v>0</v>
      </c>
      <c r="T477" s="4" t="str">
        <f t="shared" si="245"/>
        <v>J=</v>
      </c>
      <c r="U477" s="33">
        <f t="shared" si="246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29"/>
        <v>45209</v>
      </c>
      <c r="B478" s="124">
        <f t="shared" ca="1" si="232"/>
        <v>10096736.18999999</v>
      </c>
      <c r="C478" s="7">
        <f t="shared" si="233"/>
        <v>10000000</v>
      </c>
      <c r="D478" s="96">
        <f t="shared" si="231"/>
        <v>45208</v>
      </c>
      <c r="E478" s="94">
        <f ca="1">IF(D478&lt;$B$1,VLOOKUP(D478,[1]DI!$A$4:$B$15000,2,FALSE),0)</f>
        <v>0.1265</v>
      </c>
      <c r="F478" s="14">
        <f t="shared" ca="1" si="234"/>
        <v>1.0004727899999999</v>
      </c>
      <c r="G478" s="14">
        <f ca="1">(TRUNC(PRODUCT($F$12:$F477),16))</f>
        <v>1.24752614971783</v>
      </c>
      <c r="H478" s="14">
        <f t="shared" ca="1" si="235"/>
        <v>1.2392543539227101</v>
      </c>
      <c r="I478" s="14">
        <f t="shared" ca="1" si="236"/>
        <v>1.00667482</v>
      </c>
      <c r="J478" s="13">
        <f t="shared" si="230"/>
        <v>5.5E-2</v>
      </c>
      <c r="K478" s="33">
        <f t="shared" si="237"/>
        <v>45189</v>
      </c>
      <c r="L478" s="2">
        <f t="shared" si="238"/>
        <v>14</v>
      </c>
      <c r="M478" s="17">
        <f t="shared" si="239"/>
        <v>14</v>
      </c>
      <c r="N478" s="12">
        <f t="shared" si="240"/>
        <v>1.0029789149999999</v>
      </c>
      <c r="O478" s="12">
        <f t="shared" ca="1" si="241"/>
        <v>1.009673619</v>
      </c>
      <c r="P478" s="17">
        <f t="shared" si="242"/>
        <v>0</v>
      </c>
      <c r="Q478" s="14">
        <f t="shared" ca="1" si="243"/>
        <v>96736.189999990005</v>
      </c>
      <c r="R478" s="21">
        <f t="shared" si="228"/>
        <v>0</v>
      </c>
      <c r="S478" s="14">
        <f t="shared" si="244"/>
        <v>0</v>
      </c>
      <c r="T478" s="4" t="str">
        <f t="shared" si="245"/>
        <v>J=</v>
      </c>
      <c r="U478" s="33">
        <f t="shared" si="246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29"/>
        <v>45210</v>
      </c>
      <c r="B479" s="124">
        <f t="shared" ca="1" si="232"/>
        <v>10103656.189999999</v>
      </c>
      <c r="C479" s="7">
        <f t="shared" si="233"/>
        <v>10000000</v>
      </c>
      <c r="D479" s="96">
        <f t="shared" si="231"/>
        <v>45209</v>
      </c>
      <c r="E479" s="94">
        <f ca="1">IF(D479&lt;$B$1,VLOOKUP(D479,[1]DI!$A$4:$B$15000,2,FALSE),0)</f>
        <v>0.1265</v>
      </c>
      <c r="F479" s="14">
        <f t="shared" ca="1" si="234"/>
        <v>1.0004727899999999</v>
      </c>
      <c r="G479" s="14">
        <f ca="1">(TRUNC(PRODUCT($F$12:$F478),16))</f>
        <v>1.24811596760615</v>
      </c>
      <c r="H479" s="14">
        <f t="shared" ca="1" si="235"/>
        <v>1.2392543539227101</v>
      </c>
      <c r="I479" s="14">
        <f t="shared" ca="1" si="236"/>
        <v>1.00715076</v>
      </c>
      <c r="J479" s="13">
        <f t="shared" si="230"/>
        <v>5.5E-2</v>
      </c>
      <c r="K479" s="33">
        <f t="shared" si="237"/>
        <v>45189</v>
      </c>
      <c r="L479" s="2">
        <f t="shared" si="238"/>
        <v>15</v>
      </c>
      <c r="M479" s="17">
        <f t="shared" si="239"/>
        <v>15</v>
      </c>
      <c r="N479" s="12">
        <f t="shared" si="240"/>
        <v>1.003192034</v>
      </c>
      <c r="O479" s="12">
        <f t="shared" ca="1" si="241"/>
        <v>1.0103656190000001</v>
      </c>
      <c r="P479" s="17">
        <f t="shared" si="242"/>
        <v>0</v>
      </c>
      <c r="Q479" s="14">
        <f t="shared" ca="1" si="243"/>
        <v>103656.19</v>
      </c>
      <c r="R479" s="21">
        <f t="shared" si="228"/>
        <v>0</v>
      </c>
      <c r="S479" s="14">
        <f t="shared" si="244"/>
        <v>0</v>
      </c>
      <c r="T479" s="4" t="str">
        <f t="shared" si="245"/>
        <v>J=</v>
      </c>
      <c r="U479" s="33">
        <f t="shared" si="246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29"/>
        <v>45212</v>
      </c>
      <c r="B480" s="124">
        <f t="shared" ca="1" si="232"/>
        <v>10110580.99</v>
      </c>
      <c r="C480" s="7">
        <f t="shared" si="233"/>
        <v>10000000</v>
      </c>
      <c r="D480" s="96">
        <f t="shared" si="231"/>
        <v>45210</v>
      </c>
      <c r="E480" s="94">
        <f ca="1">IF(D480&lt;$B$1,VLOOKUP(D480,[1]DI!$A$4:$B$15000,2,FALSE),0)</f>
        <v>0.1265</v>
      </c>
      <c r="F480" s="14">
        <f t="shared" ca="1" si="234"/>
        <v>1.0004727899999999</v>
      </c>
      <c r="G480" s="14">
        <f ca="1">(TRUNC(PRODUCT($F$12:$F479),16))</f>
        <v>1.2487060643544801</v>
      </c>
      <c r="H480" s="14">
        <f t="shared" ca="1" si="235"/>
        <v>1.2392543539227101</v>
      </c>
      <c r="I480" s="14">
        <f t="shared" ca="1" si="236"/>
        <v>1.00762693</v>
      </c>
      <c r="J480" s="13">
        <f t="shared" si="230"/>
        <v>5.5E-2</v>
      </c>
      <c r="K480" s="33">
        <f t="shared" si="237"/>
        <v>45189</v>
      </c>
      <c r="L480" s="2">
        <f t="shared" si="238"/>
        <v>16</v>
      </c>
      <c r="M480" s="17">
        <f t="shared" si="239"/>
        <v>16</v>
      </c>
      <c r="N480" s="12">
        <f t="shared" si="240"/>
        <v>1.0034051980000001</v>
      </c>
      <c r="O480" s="12">
        <f t="shared" ca="1" si="241"/>
        <v>1.011058099</v>
      </c>
      <c r="P480" s="17">
        <f t="shared" si="242"/>
        <v>0</v>
      </c>
      <c r="Q480" s="14">
        <f t="shared" ca="1" si="243"/>
        <v>110580.99</v>
      </c>
      <c r="R480" s="21">
        <f t="shared" si="228"/>
        <v>0</v>
      </c>
      <c r="S480" s="14">
        <f t="shared" si="244"/>
        <v>0</v>
      </c>
      <c r="T480" s="4" t="str">
        <f t="shared" si="245"/>
        <v>J=</v>
      </c>
      <c r="U480" s="33">
        <f t="shared" si="246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29"/>
        <v>45215</v>
      </c>
      <c r="B481" s="124">
        <f t="shared" ca="1" si="232"/>
        <v>10117510.59</v>
      </c>
      <c r="C481" s="7">
        <f t="shared" si="233"/>
        <v>10000000</v>
      </c>
      <c r="D481" s="96">
        <f t="shared" si="231"/>
        <v>45212</v>
      </c>
      <c r="E481" s="94">
        <f ca="1">IF(D481&lt;$B$1,VLOOKUP(D481,[1]DI!$A$4:$B$15000,2,FALSE),0)</f>
        <v>0.1265</v>
      </c>
      <c r="F481" s="14">
        <f t="shared" ca="1" si="234"/>
        <v>1.0004727899999999</v>
      </c>
      <c r="G481" s="14">
        <f ca="1">(TRUNC(PRODUCT($F$12:$F480),16))</f>
        <v>1.24929644009464</v>
      </c>
      <c r="H481" s="14">
        <f t="shared" ca="1" si="235"/>
        <v>1.2392543539227101</v>
      </c>
      <c r="I481" s="14">
        <f t="shared" ca="1" si="236"/>
        <v>1.00810333</v>
      </c>
      <c r="J481" s="13">
        <f t="shared" si="230"/>
        <v>5.5E-2</v>
      </c>
      <c r="K481" s="33">
        <f t="shared" si="237"/>
        <v>45189</v>
      </c>
      <c r="L481" s="2">
        <f t="shared" si="238"/>
        <v>17</v>
      </c>
      <c r="M481" s="17">
        <f t="shared" si="239"/>
        <v>17</v>
      </c>
      <c r="N481" s="12">
        <f t="shared" si="240"/>
        <v>1.0036184079999999</v>
      </c>
      <c r="O481" s="12">
        <f t="shared" ca="1" si="241"/>
        <v>1.0117510590000001</v>
      </c>
      <c r="P481" s="17">
        <f t="shared" si="242"/>
        <v>0</v>
      </c>
      <c r="Q481" s="14">
        <f t="shared" ca="1" si="243"/>
        <v>117510.59</v>
      </c>
      <c r="R481" s="21">
        <f t="shared" si="228"/>
        <v>0</v>
      </c>
      <c r="S481" s="14">
        <f t="shared" si="244"/>
        <v>0</v>
      </c>
      <c r="T481" s="4" t="str">
        <f t="shared" si="245"/>
        <v>J=</v>
      </c>
      <c r="U481" s="33">
        <f t="shared" si="246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29"/>
        <v>45216</v>
      </c>
      <c r="B482" s="124">
        <f t="shared" ca="1" si="232"/>
        <v>10124444.880000001</v>
      </c>
      <c r="C482" s="7">
        <f t="shared" si="233"/>
        <v>10000000</v>
      </c>
      <c r="D482" s="96">
        <f t="shared" si="231"/>
        <v>45215</v>
      </c>
      <c r="E482" s="94">
        <f ca="1">IF(D482&lt;$B$1,VLOOKUP(D482,[1]DI!$A$4:$B$15000,2,FALSE),0)</f>
        <v>0.1265</v>
      </c>
      <c r="F482" s="14">
        <f t="shared" ca="1" si="234"/>
        <v>1.0004727899999999</v>
      </c>
      <c r="G482" s="14">
        <f ca="1">(TRUNC(PRODUCT($F$12:$F481),16))</f>
        <v>1.2498870949585601</v>
      </c>
      <c r="H482" s="14">
        <f t="shared" ca="1" si="235"/>
        <v>1.2392543539227101</v>
      </c>
      <c r="I482" s="14">
        <f t="shared" ca="1" si="236"/>
        <v>1.0085799499999999</v>
      </c>
      <c r="J482" s="13">
        <f t="shared" si="230"/>
        <v>5.5E-2</v>
      </c>
      <c r="K482" s="33">
        <f t="shared" si="237"/>
        <v>45189</v>
      </c>
      <c r="L482" s="2">
        <f t="shared" si="238"/>
        <v>18</v>
      </c>
      <c r="M482" s="17">
        <f t="shared" si="239"/>
        <v>18</v>
      </c>
      <c r="N482" s="12">
        <f t="shared" si="240"/>
        <v>1.0038316629999999</v>
      </c>
      <c r="O482" s="12">
        <f t="shared" ca="1" si="241"/>
        <v>1.0124444880000001</v>
      </c>
      <c r="P482" s="17">
        <f t="shared" si="242"/>
        <v>0</v>
      </c>
      <c r="Q482" s="14">
        <f t="shared" ca="1" si="243"/>
        <v>124444.88</v>
      </c>
      <c r="R482" s="21">
        <f t="shared" si="228"/>
        <v>0</v>
      </c>
      <c r="S482" s="14">
        <f t="shared" si="244"/>
        <v>0</v>
      </c>
      <c r="T482" s="4" t="str">
        <f t="shared" si="245"/>
        <v>J=</v>
      </c>
      <c r="U482" s="33">
        <f t="shared" si="246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29"/>
        <v>45217</v>
      </c>
      <c r="B483" s="124">
        <f t="shared" ca="1" si="232"/>
        <v>10131383.970000001</v>
      </c>
      <c r="C483" s="7">
        <f t="shared" si="233"/>
        <v>10000000</v>
      </c>
      <c r="D483" s="96">
        <f t="shared" si="231"/>
        <v>45216</v>
      </c>
      <c r="E483" s="94">
        <f ca="1">IF(D483&lt;$B$1,VLOOKUP(D483,[1]DI!$A$4:$B$15000,2,FALSE),0)</f>
        <v>0.1265</v>
      </c>
      <c r="F483" s="14">
        <f t="shared" ca="1" si="234"/>
        <v>1.0004727899999999</v>
      </c>
      <c r="G483" s="14">
        <f ca="1">(TRUNC(PRODUCT($F$12:$F482),16))</f>
        <v>1.2504780290781801</v>
      </c>
      <c r="H483" s="14">
        <f t="shared" ca="1" si="235"/>
        <v>1.2392543539227101</v>
      </c>
      <c r="I483" s="14">
        <f t="shared" ca="1" si="236"/>
        <v>1.0090568</v>
      </c>
      <c r="J483" s="13">
        <f t="shared" si="230"/>
        <v>5.5E-2</v>
      </c>
      <c r="K483" s="33">
        <f t="shared" si="237"/>
        <v>45189</v>
      </c>
      <c r="L483" s="2">
        <f t="shared" si="238"/>
        <v>19</v>
      </c>
      <c r="M483" s="17">
        <f t="shared" si="239"/>
        <v>19</v>
      </c>
      <c r="N483" s="12">
        <f t="shared" si="240"/>
        <v>1.0040449629999999</v>
      </c>
      <c r="O483" s="12">
        <f t="shared" ca="1" si="241"/>
        <v>1.0131383970000001</v>
      </c>
      <c r="P483" s="17">
        <f t="shared" si="242"/>
        <v>0</v>
      </c>
      <c r="Q483" s="14">
        <f t="shared" ca="1" si="243"/>
        <v>131383.97</v>
      </c>
      <c r="R483" s="21">
        <f t="shared" si="228"/>
        <v>0</v>
      </c>
      <c r="S483" s="14">
        <f t="shared" si="244"/>
        <v>0</v>
      </c>
      <c r="T483" s="4" t="str">
        <f t="shared" si="245"/>
        <v>J=</v>
      </c>
      <c r="U483" s="33">
        <f t="shared" si="246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29"/>
        <v>45218</v>
      </c>
      <c r="B484" s="124">
        <f t="shared" ca="1" si="232"/>
        <v>10138327.76</v>
      </c>
      <c r="C484" s="7">
        <f t="shared" si="233"/>
        <v>10000000</v>
      </c>
      <c r="D484" s="96">
        <f t="shared" si="231"/>
        <v>45217</v>
      </c>
      <c r="E484" s="94">
        <f ca="1">IF(D484&lt;$B$1,VLOOKUP(D484,[1]DI!$A$4:$B$15000,2,FALSE),0)</f>
        <v>0.1265</v>
      </c>
      <c r="F484" s="14">
        <f t="shared" ca="1" si="234"/>
        <v>1.0004727899999999</v>
      </c>
      <c r="G484" s="14">
        <f ca="1">(TRUNC(PRODUCT($F$12:$F483),16))</f>
        <v>1.2510692425855501</v>
      </c>
      <c r="H484" s="14">
        <f t="shared" ca="1" si="235"/>
        <v>1.2392543539227101</v>
      </c>
      <c r="I484" s="14">
        <f t="shared" ca="1" si="236"/>
        <v>1.0095338700000001</v>
      </c>
      <c r="J484" s="13">
        <f t="shared" si="230"/>
        <v>5.5E-2</v>
      </c>
      <c r="K484" s="33">
        <f t="shared" si="237"/>
        <v>45189</v>
      </c>
      <c r="L484" s="2">
        <f t="shared" si="238"/>
        <v>20</v>
      </c>
      <c r="M484" s="17">
        <f t="shared" si="239"/>
        <v>20</v>
      </c>
      <c r="N484" s="12">
        <f t="shared" si="240"/>
        <v>1.004258308</v>
      </c>
      <c r="O484" s="12">
        <f t="shared" ca="1" si="241"/>
        <v>1.0138327760000001</v>
      </c>
      <c r="P484" s="17">
        <f t="shared" si="242"/>
        <v>0</v>
      </c>
      <c r="Q484" s="14">
        <f t="shared" ca="1" si="243"/>
        <v>138327.76</v>
      </c>
      <c r="R484" s="21">
        <f t="shared" si="228"/>
        <v>0</v>
      </c>
      <c r="S484" s="14">
        <f t="shared" si="244"/>
        <v>0</v>
      </c>
      <c r="T484" s="4" t="str">
        <f t="shared" si="245"/>
        <v>J=</v>
      </c>
      <c r="U484" s="33">
        <f t="shared" si="246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29"/>
        <v>45219</v>
      </c>
      <c r="B485" s="124">
        <f t="shared" ca="1" si="232"/>
        <v>10145276.359999999</v>
      </c>
      <c r="C485" s="7">
        <f t="shared" si="233"/>
        <v>10000000</v>
      </c>
      <c r="D485" s="96">
        <f t="shared" si="231"/>
        <v>45218</v>
      </c>
      <c r="E485" s="94">
        <f ca="1">IF(D485&lt;$B$1,VLOOKUP(D485,[1]DI!$A$4:$B$15000,2,FALSE),0)</f>
        <v>0.1265</v>
      </c>
      <c r="F485" s="14">
        <f t="shared" ca="1" si="234"/>
        <v>1.0004727899999999</v>
      </c>
      <c r="G485" s="14">
        <f ca="1">(TRUNC(PRODUCT($F$12:$F484),16))</f>
        <v>1.25166073561275</v>
      </c>
      <c r="H485" s="14">
        <f t="shared" ca="1" si="235"/>
        <v>1.2392543539227101</v>
      </c>
      <c r="I485" s="14">
        <f t="shared" ca="1" si="236"/>
        <v>1.0100111700000001</v>
      </c>
      <c r="J485" s="13">
        <f t="shared" si="230"/>
        <v>5.5E-2</v>
      </c>
      <c r="K485" s="33">
        <f t="shared" si="237"/>
        <v>45189</v>
      </c>
      <c r="L485" s="2">
        <f t="shared" si="238"/>
        <v>21</v>
      </c>
      <c r="M485" s="17">
        <f t="shared" si="239"/>
        <v>21</v>
      </c>
      <c r="N485" s="12">
        <f t="shared" si="240"/>
        <v>1.004471699</v>
      </c>
      <c r="O485" s="12">
        <f t="shared" ca="1" si="241"/>
        <v>1.014527636</v>
      </c>
      <c r="P485" s="17">
        <f t="shared" si="242"/>
        <v>23</v>
      </c>
      <c r="Q485" s="14">
        <f t="shared" ca="1" si="243"/>
        <v>145276.35999999999</v>
      </c>
      <c r="R485" s="21">
        <f t="shared" si="228"/>
        <v>0</v>
      </c>
      <c r="S485" s="14">
        <f t="shared" si="244"/>
        <v>0</v>
      </c>
      <c r="T485" s="4" t="str">
        <f t="shared" si="245"/>
        <v>J=</v>
      </c>
      <c r="U485" s="33">
        <f t="shared" si="246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29"/>
        <v>45222</v>
      </c>
      <c r="B486" s="124">
        <f t="shared" ca="1" si="232"/>
        <v>10006853.76</v>
      </c>
      <c r="C486" s="7">
        <f t="shared" si="233"/>
        <v>10000000</v>
      </c>
      <c r="D486" s="96">
        <f t="shared" si="231"/>
        <v>45219</v>
      </c>
      <c r="E486" s="94">
        <f ca="1">IF(D486&lt;$B$1,VLOOKUP(D486,[1]DI!$A$4:$B$15000,2,FALSE),0)</f>
        <v>0.1265</v>
      </c>
      <c r="F486" s="14">
        <f t="shared" ca="1" si="234"/>
        <v>1.0004727899999999</v>
      </c>
      <c r="G486" s="14">
        <f ca="1">(TRUNC(PRODUCT($F$12:$F485),16))</f>
        <v>1.25225250829194</v>
      </c>
      <c r="H486" s="14">
        <f t="shared" ca="1" si="235"/>
        <v>1.25166073561275</v>
      </c>
      <c r="I486" s="14">
        <f t="shared" ca="1" si="236"/>
        <v>1.0004727899999999</v>
      </c>
      <c r="J486" s="13">
        <f t="shared" si="230"/>
        <v>5.5E-2</v>
      </c>
      <c r="K486" s="33">
        <f t="shared" si="237"/>
        <v>45219</v>
      </c>
      <c r="L486" s="2">
        <f t="shared" si="238"/>
        <v>1</v>
      </c>
      <c r="M486" s="17">
        <f t="shared" si="239"/>
        <v>1</v>
      </c>
      <c r="N486" s="12">
        <f t="shared" si="240"/>
        <v>1.0002124859999999</v>
      </c>
      <c r="O486" s="12">
        <f t="shared" ca="1" si="241"/>
        <v>1.0006853760000001</v>
      </c>
      <c r="P486" s="17">
        <f t="shared" si="242"/>
        <v>0</v>
      </c>
      <c r="Q486" s="14">
        <f t="shared" ca="1" si="243"/>
        <v>6853.76</v>
      </c>
      <c r="R486" s="21">
        <f t="shared" si="228"/>
        <v>0</v>
      </c>
      <c r="S486" s="14">
        <f t="shared" si="244"/>
        <v>0</v>
      </c>
      <c r="T486" s="4" t="str">
        <f t="shared" si="245"/>
        <v>J=</v>
      </c>
      <c r="U486" s="33">
        <f t="shared" si="246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29"/>
        <v>45223</v>
      </c>
      <c r="B487" s="124">
        <f t="shared" ca="1" si="232"/>
        <v>10013712.18999999</v>
      </c>
      <c r="C487" s="7">
        <f t="shared" si="233"/>
        <v>10000000</v>
      </c>
      <c r="D487" s="96">
        <f t="shared" si="231"/>
        <v>45222</v>
      </c>
      <c r="E487" s="94">
        <f ca="1">IF(D487&lt;$B$1,VLOOKUP(D487,[1]DI!$A$4:$B$15000,2,FALSE),0)</f>
        <v>0.1265</v>
      </c>
      <c r="F487" s="14">
        <f t="shared" ca="1" si="234"/>
        <v>1.0004727899999999</v>
      </c>
      <c r="G487" s="14">
        <f ca="1">(TRUNC(PRODUCT($F$12:$F486),16))</f>
        <v>1.25284456075534</v>
      </c>
      <c r="H487" s="14">
        <f t="shared" ca="1" si="235"/>
        <v>1.25166073561275</v>
      </c>
      <c r="I487" s="14">
        <f t="shared" ca="1" si="236"/>
        <v>1.0009458</v>
      </c>
      <c r="J487" s="13">
        <f t="shared" si="230"/>
        <v>5.5E-2</v>
      </c>
      <c r="K487" s="33">
        <f t="shared" si="237"/>
        <v>45219</v>
      </c>
      <c r="L487" s="2">
        <f t="shared" si="238"/>
        <v>2</v>
      </c>
      <c r="M487" s="17">
        <f t="shared" si="239"/>
        <v>2</v>
      </c>
      <c r="N487" s="12">
        <f t="shared" si="240"/>
        <v>1.000425017</v>
      </c>
      <c r="O487" s="12">
        <f t="shared" ca="1" si="241"/>
        <v>1.0013712189999999</v>
      </c>
      <c r="P487" s="17">
        <f t="shared" si="242"/>
        <v>0</v>
      </c>
      <c r="Q487" s="14">
        <f t="shared" ca="1" si="243"/>
        <v>13712.18999999</v>
      </c>
      <c r="R487" s="21">
        <f t="shared" si="228"/>
        <v>0</v>
      </c>
      <c r="S487" s="14">
        <f t="shared" si="244"/>
        <v>0</v>
      </c>
      <c r="T487" s="4" t="str">
        <f t="shared" si="245"/>
        <v>J=</v>
      </c>
      <c r="U487" s="33">
        <f t="shared" si="246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29"/>
        <v>45224</v>
      </c>
      <c r="B488" s="124">
        <f t="shared" ca="1" si="232"/>
        <v>10020575.380000001</v>
      </c>
      <c r="C488" s="7">
        <f t="shared" si="233"/>
        <v>10000000</v>
      </c>
      <c r="D488" s="96">
        <f t="shared" si="231"/>
        <v>45223</v>
      </c>
      <c r="E488" s="94">
        <f ca="1">IF(D488&lt;$B$1,VLOOKUP(D488,[1]DI!$A$4:$B$15000,2,FALSE),0)</f>
        <v>0.1265</v>
      </c>
      <c r="F488" s="14">
        <f t="shared" ca="1" si="234"/>
        <v>1.0004727899999999</v>
      </c>
      <c r="G488" s="14">
        <f ca="1">(TRUNC(PRODUCT($F$12:$F487),16))</f>
        <v>1.25343689313522</v>
      </c>
      <c r="H488" s="14">
        <f t="shared" ca="1" si="235"/>
        <v>1.25166073561275</v>
      </c>
      <c r="I488" s="14">
        <f t="shared" ca="1" si="236"/>
        <v>1.00141904</v>
      </c>
      <c r="J488" s="13">
        <f t="shared" si="230"/>
        <v>5.5E-2</v>
      </c>
      <c r="K488" s="33">
        <f t="shared" si="237"/>
        <v>45219</v>
      </c>
      <c r="L488" s="2">
        <f t="shared" si="238"/>
        <v>3</v>
      </c>
      <c r="M488" s="17">
        <f t="shared" si="239"/>
        <v>3</v>
      </c>
      <c r="N488" s="12">
        <f t="shared" si="240"/>
        <v>1.000637593</v>
      </c>
      <c r="O488" s="12">
        <f t="shared" ca="1" si="241"/>
        <v>1.0020575380000001</v>
      </c>
      <c r="P488" s="17">
        <f t="shared" si="242"/>
        <v>0</v>
      </c>
      <c r="Q488" s="14">
        <f t="shared" ca="1" si="243"/>
        <v>20575.38</v>
      </c>
      <c r="R488" s="21">
        <f t="shared" si="228"/>
        <v>0</v>
      </c>
      <c r="S488" s="14">
        <f t="shared" si="244"/>
        <v>0</v>
      </c>
      <c r="T488" s="4" t="str">
        <f t="shared" si="245"/>
        <v>J=</v>
      </c>
      <c r="U488" s="33">
        <f t="shared" si="246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29"/>
        <v>45225</v>
      </c>
      <c r="B489" s="124">
        <f t="shared" ca="1" si="232"/>
        <v>10027443.24</v>
      </c>
      <c r="C489" s="7">
        <f t="shared" si="233"/>
        <v>10000000</v>
      </c>
      <c r="D489" s="96">
        <f t="shared" si="231"/>
        <v>45224</v>
      </c>
      <c r="E489" s="94">
        <f ca="1">IF(D489&lt;$B$1,VLOOKUP(D489,[1]DI!$A$4:$B$15000,2,FALSE),0)</f>
        <v>0.1265</v>
      </c>
      <c r="F489" s="14">
        <f t="shared" ca="1" si="234"/>
        <v>1.0004727899999999</v>
      </c>
      <c r="G489" s="14">
        <f ca="1">(TRUNC(PRODUCT($F$12:$F488),16))</f>
        <v>1.2540295055639199</v>
      </c>
      <c r="H489" s="14">
        <f t="shared" ca="1" si="235"/>
        <v>1.25166073561275</v>
      </c>
      <c r="I489" s="14">
        <f t="shared" ca="1" si="236"/>
        <v>1.0018925000000001</v>
      </c>
      <c r="J489" s="13">
        <f t="shared" si="230"/>
        <v>5.5E-2</v>
      </c>
      <c r="K489" s="33">
        <f t="shared" si="237"/>
        <v>45219</v>
      </c>
      <c r="L489" s="2">
        <f t="shared" si="238"/>
        <v>4</v>
      </c>
      <c r="M489" s="17">
        <f t="shared" si="239"/>
        <v>4</v>
      </c>
      <c r="N489" s="12">
        <f t="shared" si="240"/>
        <v>1.000850215</v>
      </c>
      <c r="O489" s="12">
        <f t="shared" ca="1" si="241"/>
        <v>1.002744324</v>
      </c>
      <c r="P489" s="17">
        <f t="shared" si="242"/>
        <v>0</v>
      </c>
      <c r="Q489" s="14">
        <f t="shared" ca="1" si="243"/>
        <v>27443.24</v>
      </c>
      <c r="R489" s="21">
        <f t="shared" si="228"/>
        <v>0</v>
      </c>
      <c r="S489" s="14">
        <f t="shared" si="244"/>
        <v>0</v>
      </c>
      <c r="T489" s="4" t="str">
        <f t="shared" si="245"/>
        <v>J=</v>
      </c>
      <c r="U489" s="33">
        <f t="shared" si="246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29"/>
        <v>45226</v>
      </c>
      <c r="B490" s="124">
        <f t="shared" ca="1" si="232"/>
        <v>10034315.859999999</v>
      </c>
      <c r="C490" s="7">
        <f t="shared" si="233"/>
        <v>10000000</v>
      </c>
      <c r="D490" s="96">
        <f t="shared" si="231"/>
        <v>45225</v>
      </c>
      <c r="E490" s="94">
        <f ca="1">IF(D490&lt;$B$1,VLOOKUP(D490,[1]DI!$A$4:$B$15000,2,FALSE),0)</f>
        <v>0.1265</v>
      </c>
      <c r="F490" s="14">
        <f t="shared" ca="1" si="234"/>
        <v>1.0004727899999999</v>
      </c>
      <c r="G490" s="14">
        <f ca="1">(TRUNC(PRODUCT($F$12:$F489),16))</f>
        <v>1.25462239817386</v>
      </c>
      <c r="H490" s="14">
        <f t="shared" ca="1" si="235"/>
        <v>1.25166073561275</v>
      </c>
      <c r="I490" s="14">
        <f t="shared" ca="1" si="236"/>
        <v>1.00236619</v>
      </c>
      <c r="J490" s="13">
        <f t="shared" si="230"/>
        <v>5.5E-2</v>
      </c>
      <c r="K490" s="33">
        <f t="shared" si="237"/>
        <v>45219</v>
      </c>
      <c r="L490" s="2">
        <f t="shared" si="238"/>
        <v>5</v>
      </c>
      <c r="M490" s="17">
        <f t="shared" si="239"/>
        <v>5</v>
      </c>
      <c r="N490" s="12">
        <f t="shared" si="240"/>
        <v>1.001062881</v>
      </c>
      <c r="O490" s="12">
        <f t="shared" ca="1" si="241"/>
        <v>1.003431586</v>
      </c>
      <c r="P490" s="17">
        <f t="shared" si="242"/>
        <v>0</v>
      </c>
      <c r="Q490" s="14">
        <f t="shared" ca="1" si="243"/>
        <v>34315.86</v>
      </c>
      <c r="R490" s="21">
        <f t="shared" si="228"/>
        <v>0</v>
      </c>
      <c r="S490" s="14">
        <f t="shared" si="244"/>
        <v>0</v>
      </c>
      <c r="T490" s="4" t="str">
        <f t="shared" si="245"/>
        <v>J=</v>
      </c>
      <c r="U490" s="33">
        <f t="shared" si="246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29"/>
        <v>45229</v>
      </c>
      <c r="B491" s="124">
        <f t="shared" ca="1" si="232"/>
        <v>10041193.159999991</v>
      </c>
      <c r="C491" s="7">
        <f t="shared" si="233"/>
        <v>10000000</v>
      </c>
      <c r="D491" s="96">
        <f t="shared" si="231"/>
        <v>45226</v>
      </c>
      <c r="E491" s="94">
        <f ca="1">IF(D491&lt;$B$1,VLOOKUP(D491,[1]DI!$A$4:$B$15000,2,FALSE),0)</f>
        <v>0.1265</v>
      </c>
      <c r="F491" s="14">
        <f t="shared" ca="1" si="234"/>
        <v>1.0004727899999999</v>
      </c>
      <c r="G491" s="14">
        <f ca="1">(TRUNC(PRODUCT($F$12:$F490),16))</f>
        <v>1.2552155710974899</v>
      </c>
      <c r="H491" s="14">
        <f t="shared" ca="1" si="235"/>
        <v>1.25166073561275</v>
      </c>
      <c r="I491" s="14">
        <f t="shared" ca="1" si="236"/>
        <v>1.0028401</v>
      </c>
      <c r="J491" s="13">
        <f t="shared" si="230"/>
        <v>5.5E-2</v>
      </c>
      <c r="K491" s="33">
        <f t="shared" si="237"/>
        <v>45219</v>
      </c>
      <c r="L491" s="2">
        <f t="shared" si="238"/>
        <v>6</v>
      </c>
      <c r="M491" s="17">
        <f t="shared" si="239"/>
        <v>6</v>
      </c>
      <c r="N491" s="12">
        <f t="shared" si="240"/>
        <v>1.0012755929999999</v>
      </c>
      <c r="O491" s="12">
        <f t="shared" ca="1" si="241"/>
        <v>1.0041193159999999</v>
      </c>
      <c r="P491" s="17">
        <f t="shared" si="242"/>
        <v>0</v>
      </c>
      <c r="Q491" s="14">
        <f t="shared" ca="1" si="243"/>
        <v>41193.159999989999</v>
      </c>
      <c r="R491" s="21">
        <f t="shared" si="228"/>
        <v>0</v>
      </c>
      <c r="S491" s="14">
        <f t="shared" si="244"/>
        <v>0</v>
      </c>
      <c r="T491" s="4" t="str">
        <f t="shared" si="245"/>
        <v>J=</v>
      </c>
      <c r="U491" s="33">
        <f t="shared" si="246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29"/>
        <v>45230</v>
      </c>
      <c r="B492" s="124">
        <f t="shared" ca="1" si="232"/>
        <v>10048075.130000001</v>
      </c>
      <c r="C492" s="7">
        <f t="shared" si="233"/>
        <v>10000000</v>
      </c>
      <c r="D492" s="96">
        <f t="shared" si="231"/>
        <v>45229</v>
      </c>
      <c r="E492" s="94">
        <f ca="1">IF(D492&lt;$B$1,VLOOKUP(D492,[1]DI!$A$4:$B$15000,2,FALSE),0)</f>
        <v>0.1265</v>
      </c>
      <c r="F492" s="14">
        <f t="shared" ca="1" si="234"/>
        <v>1.0004727899999999</v>
      </c>
      <c r="G492" s="14">
        <f ca="1">(TRUNC(PRODUCT($F$12:$F491),16))</f>
        <v>1.2558090244673501</v>
      </c>
      <c r="H492" s="14">
        <f t="shared" ca="1" si="235"/>
        <v>1.25166073561275</v>
      </c>
      <c r="I492" s="14">
        <f t="shared" ca="1" si="236"/>
        <v>1.00331423</v>
      </c>
      <c r="J492" s="13">
        <f t="shared" si="230"/>
        <v>5.5E-2</v>
      </c>
      <c r="K492" s="33">
        <f t="shared" si="237"/>
        <v>45219</v>
      </c>
      <c r="L492" s="2">
        <f t="shared" si="238"/>
        <v>7</v>
      </c>
      <c r="M492" s="17">
        <f t="shared" si="239"/>
        <v>7</v>
      </c>
      <c r="N492" s="12">
        <f t="shared" si="240"/>
        <v>1.00148835</v>
      </c>
      <c r="O492" s="12">
        <f t="shared" ca="1" si="241"/>
        <v>1.004807513</v>
      </c>
      <c r="P492" s="17">
        <f t="shared" si="242"/>
        <v>0</v>
      </c>
      <c r="Q492" s="14">
        <f t="shared" ca="1" si="243"/>
        <v>48075.13</v>
      </c>
      <c r="R492" s="21">
        <f t="shared" si="228"/>
        <v>0</v>
      </c>
      <c r="S492" s="14">
        <f t="shared" si="244"/>
        <v>0</v>
      </c>
      <c r="T492" s="4" t="str">
        <f t="shared" si="245"/>
        <v>J=</v>
      </c>
      <c r="U492" s="33">
        <f t="shared" si="246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29"/>
        <v>45231</v>
      </c>
      <c r="B493" s="124">
        <f t="shared" ca="1" si="232"/>
        <v>10054961.76999999</v>
      </c>
      <c r="C493" s="7">
        <f t="shared" si="233"/>
        <v>10000000</v>
      </c>
      <c r="D493" s="96">
        <f t="shared" si="231"/>
        <v>45230</v>
      </c>
      <c r="E493" s="94">
        <f ca="1">IF(D493&lt;$B$1,VLOOKUP(D493,[1]DI!$A$4:$B$15000,2,FALSE),0)</f>
        <v>0.1265</v>
      </c>
      <c r="F493" s="14">
        <f t="shared" ca="1" si="234"/>
        <v>1.0004727899999999</v>
      </c>
      <c r="G493" s="14">
        <f ca="1">(TRUNC(PRODUCT($F$12:$F492),16))</f>
        <v>1.25640275841603</v>
      </c>
      <c r="H493" s="14">
        <f t="shared" ca="1" si="235"/>
        <v>1.25166073561275</v>
      </c>
      <c r="I493" s="14">
        <f t="shared" ca="1" si="236"/>
        <v>1.0037885799999999</v>
      </c>
      <c r="J493" s="13">
        <f t="shared" si="230"/>
        <v>5.5E-2</v>
      </c>
      <c r="K493" s="33">
        <f t="shared" si="237"/>
        <v>45219</v>
      </c>
      <c r="L493" s="2">
        <f t="shared" si="238"/>
        <v>8</v>
      </c>
      <c r="M493" s="17">
        <f t="shared" si="239"/>
        <v>8</v>
      </c>
      <c r="N493" s="12">
        <f t="shared" si="240"/>
        <v>1.0017011520000001</v>
      </c>
      <c r="O493" s="12">
        <f t="shared" ca="1" si="241"/>
        <v>1.0054961769999999</v>
      </c>
      <c r="P493" s="17">
        <f t="shared" si="242"/>
        <v>0</v>
      </c>
      <c r="Q493" s="14">
        <f t="shared" ca="1" si="243"/>
        <v>54961.76999999</v>
      </c>
      <c r="R493" s="21">
        <f t="shared" si="228"/>
        <v>0</v>
      </c>
      <c r="S493" s="14">
        <f t="shared" si="244"/>
        <v>0</v>
      </c>
      <c r="T493" s="4" t="str">
        <f t="shared" si="245"/>
        <v>J=</v>
      </c>
      <c r="U493" s="33">
        <f t="shared" si="246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29"/>
        <v>45233</v>
      </c>
      <c r="B494" s="124">
        <f t="shared" ca="1" si="232"/>
        <v>10061853.300000001</v>
      </c>
      <c r="C494" s="7">
        <f t="shared" si="233"/>
        <v>10000000</v>
      </c>
      <c r="D494" s="96">
        <f t="shared" si="231"/>
        <v>45231</v>
      </c>
      <c r="E494" s="94">
        <f ca="1">IF(D494&lt;$B$1,VLOOKUP(D494,[1]DI!$A$4:$B$15000,2,FALSE),0)</f>
        <v>0.1265</v>
      </c>
      <c r="F494" s="14">
        <f t="shared" ca="1" si="234"/>
        <v>1.0004727899999999</v>
      </c>
      <c r="G494" s="14">
        <f ca="1">(TRUNC(PRODUCT($F$12:$F493),16))</f>
        <v>1.25699677307618</v>
      </c>
      <c r="H494" s="14">
        <f t="shared" ca="1" si="235"/>
        <v>1.25166073561275</v>
      </c>
      <c r="I494" s="14">
        <f t="shared" ca="1" si="236"/>
        <v>1.00426317</v>
      </c>
      <c r="J494" s="13">
        <f t="shared" si="230"/>
        <v>5.5E-2</v>
      </c>
      <c r="K494" s="33">
        <f t="shared" si="237"/>
        <v>45219</v>
      </c>
      <c r="L494" s="2">
        <f t="shared" si="238"/>
        <v>9</v>
      </c>
      <c r="M494" s="17">
        <f t="shared" si="239"/>
        <v>9</v>
      </c>
      <c r="N494" s="12">
        <f t="shared" si="240"/>
        <v>1.001914</v>
      </c>
      <c r="O494" s="12">
        <f t="shared" ca="1" si="241"/>
        <v>1.0061853300000001</v>
      </c>
      <c r="P494" s="17">
        <f t="shared" si="242"/>
        <v>0</v>
      </c>
      <c r="Q494" s="14">
        <f t="shared" ca="1" si="243"/>
        <v>61853.3</v>
      </c>
      <c r="R494" s="21">
        <f t="shared" si="228"/>
        <v>0</v>
      </c>
      <c r="S494" s="14">
        <f t="shared" si="244"/>
        <v>0</v>
      </c>
      <c r="T494" s="4" t="str">
        <f t="shared" si="245"/>
        <v>J=</v>
      </c>
      <c r="U494" s="33">
        <f t="shared" si="246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29"/>
        <v>45236</v>
      </c>
      <c r="B495" s="124">
        <f t="shared" ca="1" si="232"/>
        <v>10068749.390000001</v>
      </c>
      <c r="C495" s="7">
        <f t="shared" si="233"/>
        <v>10000000</v>
      </c>
      <c r="D495" s="96">
        <f t="shared" si="231"/>
        <v>45233</v>
      </c>
      <c r="E495" s="94">
        <f ca="1">IF(D495&lt;$B$1,VLOOKUP(D495,[1]DI!$A$4:$B$15000,2,FALSE),0)</f>
        <v>0.1215</v>
      </c>
      <c r="F495" s="14">
        <f t="shared" ca="1" si="234"/>
        <v>1.00045513</v>
      </c>
      <c r="G495" s="14">
        <f ca="1">(TRUNC(PRODUCT($F$12:$F494),16))</f>
        <v>1.2575910685805201</v>
      </c>
      <c r="H495" s="14">
        <f t="shared" ca="1" si="235"/>
        <v>1.25166073561275</v>
      </c>
      <c r="I495" s="14">
        <f t="shared" ca="1" si="236"/>
        <v>1.0047379700000001</v>
      </c>
      <c r="J495" s="13">
        <f t="shared" si="230"/>
        <v>5.5E-2</v>
      </c>
      <c r="K495" s="33">
        <f t="shared" si="237"/>
        <v>45219</v>
      </c>
      <c r="L495" s="2">
        <f t="shared" si="238"/>
        <v>10</v>
      </c>
      <c r="M495" s="17">
        <f t="shared" si="239"/>
        <v>10</v>
      </c>
      <c r="N495" s="12">
        <f t="shared" si="240"/>
        <v>1.0021268919999999</v>
      </c>
      <c r="O495" s="12">
        <f t="shared" ca="1" si="241"/>
        <v>1.006874939</v>
      </c>
      <c r="P495" s="17">
        <f t="shared" si="242"/>
        <v>0</v>
      </c>
      <c r="Q495" s="14">
        <f t="shared" ca="1" si="243"/>
        <v>68749.39</v>
      </c>
      <c r="R495" s="21">
        <f t="shared" si="228"/>
        <v>0</v>
      </c>
      <c r="S495" s="14">
        <f t="shared" si="244"/>
        <v>0</v>
      </c>
      <c r="T495" s="4" t="str">
        <f t="shared" si="245"/>
        <v>J=</v>
      </c>
      <c r="U495" s="33">
        <f t="shared" si="246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29"/>
        <v>45237</v>
      </c>
      <c r="B496" s="124">
        <f t="shared" ca="1" si="232"/>
        <v>10075472.45999999</v>
      </c>
      <c r="C496" s="7">
        <f t="shared" si="233"/>
        <v>10000000</v>
      </c>
      <c r="D496" s="96">
        <f t="shared" si="231"/>
        <v>45236</v>
      </c>
      <c r="E496" s="94">
        <f ca="1">IF(D496&lt;$B$1,VLOOKUP(D496,[1]DI!$A$4:$B$15000,2,FALSE),0)</f>
        <v>0.1215</v>
      </c>
      <c r="F496" s="14">
        <f t="shared" ca="1" si="234"/>
        <v>1.00045513</v>
      </c>
      <c r="G496" s="14">
        <f ca="1">(TRUNC(PRODUCT($F$12:$F495),16))</f>
        <v>1.2581634360035601</v>
      </c>
      <c r="H496" s="14">
        <f t="shared" ca="1" si="235"/>
        <v>1.25166073561275</v>
      </c>
      <c r="I496" s="14">
        <f t="shared" ca="1" si="236"/>
        <v>1.00519526</v>
      </c>
      <c r="J496" s="13">
        <f t="shared" si="230"/>
        <v>5.5E-2</v>
      </c>
      <c r="K496" s="33">
        <f t="shared" si="237"/>
        <v>45219</v>
      </c>
      <c r="L496" s="2">
        <f t="shared" si="238"/>
        <v>11</v>
      </c>
      <c r="M496" s="17">
        <f t="shared" si="239"/>
        <v>11</v>
      </c>
      <c r="N496" s="12">
        <f t="shared" si="240"/>
        <v>1.0023398299999999</v>
      </c>
      <c r="O496" s="12">
        <f t="shared" ca="1" si="241"/>
        <v>1.0075472459999999</v>
      </c>
      <c r="P496" s="17">
        <f t="shared" si="242"/>
        <v>0</v>
      </c>
      <c r="Q496" s="14">
        <f t="shared" ca="1" si="243"/>
        <v>75472.459999989995</v>
      </c>
      <c r="R496" s="21">
        <f t="shared" si="228"/>
        <v>0</v>
      </c>
      <c r="S496" s="14">
        <f t="shared" si="244"/>
        <v>0</v>
      </c>
      <c r="T496" s="4" t="str">
        <f t="shared" si="245"/>
        <v>J=</v>
      </c>
      <c r="U496" s="33">
        <f t="shared" si="246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29"/>
        <v>45238</v>
      </c>
      <c r="B497" s="124">
        <f t="shared" ca="1" si="232"/>
        <v>10082199.92999999</v>
      </c>
      <c r="C497" s="7">
        <f t="shared" si="233"/>
        <v>10000000</v>
      </c>
      <c r="D497" s="96">
        <f t="shared" si="231"/>
        <v>45237</v>
      </c>
      <c r="E497" s="94">
        <f ca="1">IF(D497&lt;$B$1,VLOOKUP(D497,[1]DI!$A$4:$B$15000,2,FALSE),0)</f>
        <v>0.1215</v>
      </c>
      <c r="F497" s="14">
        <f t="shared" ca="1" si="234"/>
        <v>1.00045513</v>
      </c>
      <c r="G497" s="14">
        <f ca="1">(TRUNC(PRODUCT($F$12:$F496),16))</f>
        <v>1.2587360639281899</v>
      </c>
      <c r="H497" s="14">
        <f t="shared" ca="1" si="235"/>
        <v>1.25166073561275</v>
      </c>
      <c r="I497" s="14">
        <f t="shared" ca="1" si="236"/>
        <v>1.0056527500000001</v>
      </c>
      <c r="J497" s="13">
        <f t="shared" si="230"/>
        <v>5.5E-2</v>
      </c>
      <c r="K497" s="33">
        <f t="shared" si="237"/>
        <v>45219</v>
      </c>
      <c r="L497" s="2">
        <f t="shared" si="238"/>
        <v>12</v>
      </c>
      <c r="M497" s="17">
        <f t="shared" si="239"/>
        <v>12</v>
      </c>
      <c r="N497" s="12">
        <f t="shared" si="240"/>
        <v>1.0025528130000001</v>
      </c>
      <c r="O497" s="12">
        <f t="shared" ca="1" si="241"/>
        <v>1.008219993</v>
      </c>
      <c r="P497" s="17">
        <f t="shared" si="242"/>
        <v>0</v>
      </c>
      <c r="Q497" s="14">
        <f t="shared" ca="1" si="243"/>
        <v>82199.929999989996</v>
      </c>
      <c r="R497" s="21">
        <f t="shared" si="228"/>
        <v>0</v>
      </c>
      <c r="S497" s="14">
        <f t="shared" si="244"/>
        <v>0</v>
      </c>
      <c r="T497" s="4" t="str">
        <f t="shared" si="245"/>
        <v>J=</v>
      </c>
      <c r="U497" s="33">
        <f t="shared" si="246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29"/>
        <v>45239</v>
      </c>
      <c r="B498" s="124">
        <f t="shared" ca="1" si="232"/>
        <v>10088932.02999999</v>
      </c>
      <c r="C498" s="7">
        <f t="shared" si="233"/>
        <v>10000000</v>
      </c>
      <c r="D498" s="96">
        <f t="shared" si="231"/>
        <v>45238</v>
      </c>
      <c r="E498" s="94">
        <f ca="1">IF(D498&lt;$B$1,VLOOKUP(D498,[1]DI!$A$4:$B$15000,2,FALSE),0)</f>
        <v>0.1215</v>
      </c>
      <c r="F498" s="14">
        <f t="shared" ca="1" si="234"/>
        <v>1.00045513</v>
      </c>
      <c r="G498" s="14">
        <f ca="1">(TRUNC(PRODUCT($F$12:$F497),16))</f>
        <v>1.2593089524729699</v>
      </c>
      <c r="H498" s="14">
        <f t="shared" ca="1" si="235"/>
        <v>1.25166073561275</v>
      </c>
      <c r="I498" s="14">
        <f t="shared" ca="1" si="236"/>
        <v>1.0061104599999999</v>
      </c>
      <c r="J498" s="13">
        <f t="shared" si="230"/>
        <v>5.5E-2</v>
      </c>
      <c r="K498" s="33">
        <f t="shared" si="237"/>
        <v>45219</v>
      </c>
      <c r="L498" s="2">
        <f t="shared" si="238"/>
        <v>13</v>
      </c>
      <c r="M498" s="17">
        <f t="shared" si="239"/>
        <v>13</v>
      </c>
      <c r="N498" s="12">
        <f t="shared" si="240"/>
        <v>1.0027658420000001</v>
      </c>
      <c r="O498" s="12">
        <f t="shared" ca="1" si="241"/>
        <v>1.008893203</v>
      </c>
      <c r="P498" s="17">
        <f t="shared" si="242"/>
        <v>0</v>
      </c>
      <c r="Q498" s="14">
        <f t="shared" ca="1" si="243"/>
        <v>88932.029999990002</v>
      </c>
      <c r="R498" s="21">
        <f t="shared" si="228"/>
        <v>0</v>
      </c>
      <c r="S498" s="14">
        <f t="shared" si="244"/>
        <v>0</v>
      </c>
      <c r="T498" s="4" t="str">
        <f t="shared" si="245"/>
        <v>J=</v>
      </c>
      <c r="U498" s="33">
        <f t="shared" si="246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29"/>
        <v>45240</v>
      </c>
      <c r="B499" s="124">
        <f t="shared" ca="1" si="232"/>
        <v>10095668.52</v>
      </c>
      <c r="C499" s="7">
        <f t="shared" si="233"/>
        <v>10000000</v>
      </c>
      <c r="D499" s="96">
        <f t="shared" si="231"/>
        <v>45239</v>
      </c>
      <c r="E499" s="94">
        <f ca="1">IF(D499&lt;$B$1,VLOOKUP(D499,[1]DI!$A$4:$B$15000,2,FALSE),0)</f>
        <v>0.1215</v>
      </c>
      <c r="F499" s="14">
        <f t="shared" ca="1" si="234"/>
        <v>1.00045513</v>
      </c>
      <c r="G499" s="14">
        <f ca="1">(TRUNC(PRODUCT($F$12:$F498),16))</f>
        <v>1.2598821017565101</v>
      </c>
      <c r="H499" s="14">
        <f t="shared" ca="1" si="235"/>
        <v>1.25166073561275</v>
      </c>
      <c r="I499" s="14">
        <f t="shared" ca="1" si="236"/>
        <v>1.0065683700000001</v>
      </c>
      <c r="J499" s="13">
        <f t="shared" si="230"/>
        <v>5.5E-2</v>
      </c>
      <c r="K499" s="33">
        <f t="shared" si="237"/>
        <v>45219</v>
      </c>
      <c r="L499" s="2">
        <f t="shared" si="238"/>
        <v>14</v>
      </c>
      <c r="M499" s="17">
        <f t="shared" si="239"/>
        <v>14</v>
      </c>
      <c r="N499" s="12">
        <f t="shared" si="240"/>
        <v>1.0029789149999999</v>
      </c>
      <c r="O499" s="12">
        <f t="shared" ca="1" si="241"/>
        <v>1.0095668520000001</v>
      </c>
      <c r="P499" s="17">
        <f t="shared" si="242"/>
        <v>0</v>
      </c>
      <c r="Q499" s="14">
        <f t="shared" ca="1" si="243"/>
        <v>95668.52</v>
      </c>
      <c r="R499" s="21">
        <f t="shared" si="228"/>
        <v>0</v>
      </c>
      <c r="S499" s="14">
        <f t="shared" si="244"/>
        <v>0</v>
      </c>
      <c r="T499" s="4" t="str">
        <f t="shared" si="245"/>
        <v>J=</v>
      </c>
      <c r="U499" s="33">
        <f t="shared" si="246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29"/>
        <v>45243</v>
      </c>
      <c r="B500" s="124">
        <f t="shared" ca="1" si="232"/>
        <v>10102409.529999999</v>
      </c>
      <c r="C500" s="7">
        <f t="shared" si="233"/>
        <v>10000000</v>
      </c>
      <c r="D500" s="96">
        <f t="shared" si="231"/>
        <v>45240</v>
      </c>
      <c r="E500" s="94">
        <f ca="1">IF(D500&lt;$B$1,VLOOKUP(D500,[1]DI!$A$4:$B$15000,2,FALSE),0)</f>
        <v>0.1215</v>
      </c>
      <c r="F500" s="14">
        <f t="shared" ca="1" si="234"/>
        <v>1.00045513</v>
      </c>
      <c r="G500" s="14">
        <f ca="1">(TRUNC(PRODUCT($F$12:$F499),16))</f>
        <v>1.2604555118974801</v>
      </c>
      <c r="H500" s="14">
        <f t="shared" ca="1" si="235"/>
        <v>1.25166073561275</v>
      </c>
      <c r="I500" s="14">
        <f t="shared" ca="1" si="236"/>
        <v>1.0070264900000001</v>
      </c>
      <c r="J500" s="13">
        <f t="shared" si="230"/>
        <v>5.5E-2</v>
      </c>
      <c r="K500" s="33">
        <f t="shared" si="237"/>
        <v>45219</v>
      </c>
      <c r="L500" s="2">
        <f t="shared" si="238"/>
        <v>15</v>
      </c>
      <c r="M500" s="17">
        <f t="shared" si="239"/>
        <v>15</v>
      </c>
      <c r="N500" s="12">
        <f t="shared" si="240"/>
        <v>1.003192034</v>
      </c>
      <c r="O500" s="12">
        <f t="shared" ca="1" si="241"/>
        <v>1.0102409530000001</v>
      </c>
      <c r="P500" s="17">
        <f t="shared" si="242"/>
        <v>0</v>
      </c>
      <c r="Q500" s="14">
        <f t="shared" ca="1" si="243"/>
        <v>102409.53</v>
      </c>
      <c r="R500" s="21">
        <f t="shared" si="228"/>
        <v>0</v>
      </c>
      <c r="S500" s="14">
        <f t="shared" si="244"/>
        <v>0</v>
      </c>
      <c r="T500" s="4" t="str">
        <f t="shared" si="245"/>
        <v>J=</v>
      </c>
      <c r="U500" s="33">
        <f t="shared" si="246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29"/>
        <v>45244</v>
      </c>
      <c r="B501" s="124">
        <f t="shared" ca="1" si="232"/>
        <v>10109154.949999999</v>
      </c>
      <c r="C501" s="7">
        <f t="shared" si="233"/>
        <v>10000000</v>
      </c>
      <c r="D501" s="96">
        <f t="shared" si="231"/>
        <v>45243</v>
      </c>
      <c r="E501" s="94">
        <f ca="1">IF(D501&lt;$B$1,VLOOKUP(D501,[1]DI!$A$4:$B$15000,2,FALSE),0)</f>
        <v>0.1215</v>
      </c>
      <c r="F501" s="14">
        <f t="shared" ca="1" si="234"/>
        <v>1.00045513</v>
      </c>
      <c r="G501" s="14">
        <f ca="1">(TRUNC(PRODUCT($F$12:$F500),16))</f>
        <v>1.2610291830146101</v>
      </c>
      <c r="H501" s="14">
        <f t="shared" ca="1" si="235"/>
        <v>1.25166073561275</v>
      </c>
      <c r="I501" s="14">
        <f t="shared" ca="1" si="236"/>
        <v>1.00748481</v>
      </c>
      <c r="J501" s="13">
        <f t="shared" si="230"/>
        <v>5.5E-2</v>
      </c>
      <c r="K501" s="33">
        <f t="shared" si="237"/>
        <v>45219</v>
      </c>
      <c r="L501" s="2">
        <f t="shared" si="238"/>
        <v>16</v>
      </c>
      <c r="M501" s="17">
        <f t="shared" si="239"/>
        <v>16</v>
      </c>
      <c r="N501" s="12">
        <f t="shared" si="240"/>
        <v>1.0034051980000001</v>
      </c>
      <c r="O501" s="12">
        <f t="shared" ca="1" si="241"/>
        <v>1.0109154950000001</v>
      </c>
      <c r="P501" s="17">
        <f t="shared" si="242"/>
        <v>0</v>
      </c>
      <c r="Q501" s="14">
        <f t="shared" ca="1" si="243"/>
        <v>109154.95</v>
      </c>
      <c r="R501" s="21">
        <f t="shared" si="228"/>
        <v>0</v>
      </c>
      <c r="S501" s="14">
        <f t="shared" si="244"/>
        <v>0</v>
      </c>
      <c r="T501" s="4" t="str">
        <f t="shared" si="245"/>
        <v>J=</v>
      </c>
      <c r="U501" s="33">
        <f t="shared" si="246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29"/>
        <v>45246</v>
      </c>
      <c r="B502" s="124">
        <f t="shared" ca="1" si="232"/>
        <v>10115905</v>
      </c>
      <c r="C502" s="7">
        <f t="shared" si="233"/>
        <v>10000000</v>
      </c>
      <c r="D502" s="96">
        <f t="shared" si="231"/>
        <v>45244</v>
      </c>
      <c r="E502" s="94">
        <f ca="1">IF(D502&lt;$B$1,VLOOKUP(D502,[1]DI!$A$4:$B$15000,2,FALSE),0)</f>
        <v>0.1215</v>
      </c>
      <c r="F502" s="14">
        <f t="shared" ca="1" si="234"/>
        <v>1.00045513</v>
      </c>
      <c r="G502" s="14">
        <f ca="1">(TRUNC(PRODUCT($F$12:$F501),16))</f>
        <v>1.26160311522667</v>
      </c>
      <c r="H502" s="14">
        <f t="shared" ca="1" si="235"/>
        <v>1.25166073561275</v>
      </c>
      <c r="I502" s="14">
        <f t="shared" ca="1" si="236"/>
        <v>1.0079433499999999</v>
      </c>
      <c r="J502" s="13">
        <f t="shared" si="230"/>
        <v>5.5E-2</v>
      </c>
      <c r="K502" s="33">
        <f t="shared" si="237"/>
        <v>45219</v>
      </c>
      <c r="L502" s="2">
        <f t="shared" si="238"/>
        <v>17</v>
      </c>
      <c r="M502" s="17">
        <f t="shared" si="239"/>
        <v>17</v>
      </c>
      <c r="N502" s="12">
        <f t="shared" si="240"/>
        <v>1.0036184079999999</v>
      </c>
      <c r="O502" s="12">
        <f t="shared" ca="1" si="241"/>
        <v>1.0115905000000001</v>
      </c>
      <c r="P502" s="17">
        <f t="shared" si="242"/>
        <v>0</v>
      </c>
      <c r="Q502" s="14">
        <f t="shared" ca="1" si="243"/>
        <v>115905</v>
      </c>
      <c r="R502" s="21">
        <f t="shared" si="228"/>
        <v>0</v>
      </c>
      <c r="S502" s="14">
        <f t="shared" si="244"/>
        <v>0</v>
      </c>
      <c r="T502" s="4" t="str">
        <f t="shared" si="245"/>
        <v>J=</v>
      </c>
      <c r="U502" s="33">
        <f t="shared" si="246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29"/>
        <v>45247</v>
      </c>
      <c r="B503" s="124">
        <f t="shared" ca="1" si="232"/>
        <v>10122659.57</v>
      </c>
      <c r="C503" s="7">
        <f t="shared" si="233"/>
        <v>10000000</v>
      </c>
      <c r="D503" s="96">
        <f t="shared" si="231"/>
        <v>45246</v>
      </c>
      <c r="E503" s="94">
        <f ca="1">IF(D503&lt;$B$1,VLOOKUP(D503,[1]DI!$A$4:$B$15000,2,FALSE),0)</f>
        <v>0.1215</v>
      </c>
      <c r="F503" s="14">
        <f t="shared" ca="1" si="234"/>
        <v>1.00045513</v>
      </c>
      <c r="G503" s="14">
        <f ca="1">(TRUNC(PRODUCT($F$12:$F502),16))</f>
        <v>1.2621773086525101</v>
      </c>
      <c r="H503" s="14">
        <f t="shared" ca="1" si="235"/>
        <v>1.25166073561275</v>
      </c>
      <c r="I503" s="14">
        <f t="shared" ca="1" si="236"/>
        <v>1.0084021000000001</v>
      </c>
      <c r="J503" s="13">
        <f t="shared" si="230"/>
        <v>5.5E-2</v>
      </c>
      <c r="K503" s="33">
        <f t="shared" si="237"/>
        <v>45219</v>
      </c>
      <c r="L503" s="2">
        <f t="shared" si="238"/>
        <v>18</v>
      </c>
      <c r="M503" s="17">
        <f t="shared" si="239"/>
        <v>18</v>
      </c>
      <c r="N503" s="12">
        <f t="shared" si="240"/>
        <v>1.0038316629999999</v>
      </c>
      <c r="O503" s="12">
        <f t="shared" ca="1" si="241"/>
        <v>1.0122659570000001</v>
      </c>
      <c r="P503" s="17">
        <f t="shared" si="242"/>
        <v>0</v>
      </c>
      <c r="Q503" s="14">
        <f t="shared" ca="1" si="243"/>
        <v>122659.57</v>
      </c>
      <c r="R503" s="21">
        <f t="shared" si="228"/>
        <v>0</v>
      </c>
      <c r="S503" s="14">
        <f t="shared" si="244"/>
        <v>0</v>
      </c>
      <c r="T503" s="4" t="str">
        <f t="shared" si="245"/>
        <v>J=</v>
      </c>
      <c r="U503" s="33">
        <f t="shared" si="246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29"/>
        <v>45250</v>
      </c>
      <c r="B504" s="124">
        <f t="shared" ca="1" si="232"/>
        <v>10129418.560000001</v>
      </c>
      <c r="C504" s="7">
        <f t="shared" si="233"/>
        <v>10000000</v>
      </c>
      <c r="D504" s="96">
        <f t="shared" si="231"/>
        <v>45247</v>
      </c>
      <c r="E504" s="94">
        <f ca="1">IF(D504&lt;$B$1,VLOOKUP(D504,[1]DI!$A$4:$B$15000,2,FALSE),0)</f>
        <v>0.1215</v>
      </c>
      <c r="F504" s="14">
        <f t="shared" ca="1" si="234"/>
        <v>1.00045513</v>
      </c>
      <c r="G504" s="14">
        <f ca="1">(TRUNC(PRODUCT($F$12:$F503),16))</f>
        <v>1.2627517634109899</v>
      </c>
      <c r="H504" s="14">
        <f t="shared" ca="1" si="235"/>
        <v>1.25166073561275</v>
      </c>
      <c r="I504" s="14">
        <f t="shared" ca="1" si="236"/>
        <v>1.0088610499999999</v>
      </c>
      <c r="J504" s="13">
        <f t="shared" si="230"/>
        <v>5.5E-2</v>
      </c>
      <c r="K504" s="33">
        <f t="shared" si="237"/>
        <v>45219</v>
      </c>
      <c r="L504" s="2">
        <f t="shared" si="238"/>
        <v>19</v>
      </c>
      <c r="M504" s="17">
        <f t="shared" si="239"/>
        <v>19</v>
      </c>
      <c r="N504" s="12">
        <f t="shared" si="240"/>
        <v>1.0040449629999999</v>
      </c>
      <c r="O504" s="12">
        <f t="shared" ca="1" si="241"/>
        <v>1.0129418560000001</v>
      </c>
      <c r="P504" s="17">
        <f t="shared" si="242"/>
        <v>24</v>
      </c>
      <c r="Q504" s="14">
        <f t="shared" ca="1" si="243"/>
        <v>129418.56</v>
      </c>
      <c r="R504" s="21">
        <f t="shared" si="228"/>
        <v>0</v>
      </c>
      <c r="S504" s="14">
        <f t="shared" si="244"/>
        <v>0</v>
      </c>
      <c r="T504" s="4" t="str">
        <f t="shared" si="245"/>
        <v>J=</v>
      </c>
      <c r="U504" s="33">
        <f t="shared" si="246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29"/>
        <v>45251</v>
      </c>
      <c r="B505" s="124">
        <f t="shared" ca="1" si="232"/>
        <v>10006677.12999999</v>
      </c>
      <c r="C505" s="7">
        <f t="shared" si="233"/>
        <v>10000000</v>
      </c>
      <c r="D505" s="96">
        <f t="shared" si="231"/>
        <v>45250</v>
      </c>
      <c r="E505" s="94">
        <f ca="1">IF(D505&lt;$B$1,VLOOKUP(D505,[1]DI!$A$4:$B$15000,2,FALSE),0)</f>
        <v>0.1215</v>
      </c>
      <c r="F505" s="14">
        <f t="shared" ca="1" si="234"/>
        <v>1.00045513</v>
      </c>
      <c r="G505" s="14">
        <f ca="1">(TRUNC(PRODUCT($F$12:$F504),16))</f>
        <v>1.2633264796210799</v>
      </c>
      <c r="H505" s="14">
        <f t="shared" ca="1" si="235"/>
        <v>1.2627517634109899</v>
      </c>
      <c r="I505" s="14">
        <f t="shared" ca="1" si="236"/>
        <v>1.00045513</v>
      </c>
      <c r="J505" s="13">
        <f t="shared" si="230"/>
        <v>5.5E-2</v>
      </c>
      <c r="K505" s="33">
        <f t="shared" si="237"/>
        <v>45250</v>
      </c>
      <c r="L505" s="2">
        <f t="shared" si="238"/>
        <v>1</v>
      </c>
      <c r="M505" s="17">
        <f t="shared" si="239"/>
        <v>1</v>
      </c>
      <c r="N505" s="12">
        <f t="shared" si="240"/>
        <v>1.0002124859999999</v>
      </c>
      <c r="O505" s="12">
        <f t="shared" ca="1" si="241"/>
        <v>1.0006677129999999</v>
      </c>
      <c r="P505" s="17">
        <f t="shared" si="242"/>
        <v>0</v>
      </c>
      <c r="Q505" s="14">
        <f t="shared" ca="1" si="243"/>
        <v>6677.1299999900002</v>
      </c>
      <c r="R505" s="21">
        <f t="shared" si="228"/>
        <v>0</v>
      </c>
      <c r="S505" s="14">
        <f t="shared" si="244"/>
        <v>0</v>
      </c>
      <c r="T505" s="4" t="str">
        <f t="shared" si="245"/>
        <v>J=</v>
      </c>
      <c r="U505" s="33">
        <f t="shared" si="246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29"/>
        <v>45252</v>
      </c>
      <c r="B506" s="124">
        <f t="shared" ca="1" si="232"/>
        <v>10013358.74</v>
      </c>
      <c r="C506" s="7">
        <f t="shared" si="233"/>
        <v>10000000</v>
      </c>
      <c r="D506" s="96">
        <f t="shared" si="231"/>
        <v>45251</v>
      </c>
      <c r="E506" s="94">
        <f ca="1">IF(D506&lt;$B$1,VLOOKUP(D506,[1]DI!$A$4:$B$15000,2,FALSE),0)</f>
        <v>0.1215</v>
      </c>
      <c r="F506" s="14">
        <f t="shared" ca="1" si="234"/>
        <v>1.00045513</v>
      </c>
      <c r="G506" s="14">
        <f ca="1">(TRUNC(PRODUCT($F$12:$F505),16))</f>
        <v>1.26390145740175</v>
      </c>
      <c r="H506" s="14">
        <f t="shared" ca="1" si="235"/>
        <v>1.2627517634109899</v>
      </c>
      <c r="I506" s="14">
        <f t="shared" ca="1" si="236"/>
        <v>1.00091047</v>
      </c>
      <c r="J506" s="13">
        <f t="shared" si="230"/>
        <v>5.5E-2</v>
      </c>
      <c r="K506" s="33">
        <f t="shared" si="237"/>
        <v>45250</v>
      </c>
      <c r="L506" s="2">
        <f t="shared" si="238"/>
        <v>2</v>
      </c>
      <c r="M506" s="17">
        <f t="shared" si="239"/>
        <v>2</v>
      </c>
      <c r="N506" s="12">
        <f t="shared" si="240"/>
        <v>1.000425017</v>
      </c>
      <c r="O506" s="12">
        <f t="shared" ca="1" si="241"/>
        <v>1.001335874</v>
      </c>
      <c r="P506" s="17">
        <f t="shared" si="242"/>
        <v>0</v>
      </c>
      <c r="Q506" s="14">
        <f t="shared" ca="1" si="243"/>
        <v>13358.74</v>
      </c>
      <c r="R506" s="21">
        <f t="shared" si="228"/>
        <v>0</v>
      </c>
      <c r="S506" s="14">
        <f t="shared" si="244"/>
        <v>0</v>
      </c>
      <c r="T506" s="4" t="str">
        <f t="shared" si="245"/>
        <v>J=</v>
      </c>
      <c r="U506" s="33">
        <f t="shared" si="246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29"/>
        <v>45253</v>
      </c>
      <c r="B507" s="124">
        <f t="shared" ca="1" si="232"/>
        <v>10020044.74</v>
      </c>
      <c r="C507" s="7">
        <f t="shared" si="233"/>
        <v>10000000</v>
      </c>
      <c r="D507" s="96">
        <f t="shared" si="231"/>
        <v>45252</v>
      </c>
      <c r="E507" s="94">
        <f ca="1">IF(D507&lt;$B$1,VLOOKUP(D507,[1]DI!$A$4:$B$15000,2,FALSE),0)</f>
        <v>0.1215</v>
      </c>
      <c r="F507" s="14">
        <f t="shared" ca="1" si="234"/>
        <v>1.00045513</v>
      </c>
      <c r="G507" s="14">
        <f ca="1">(TRUNC(PRODUCT($F$12:$F506),16))</f>
        <v>1.26447669687205</v>
      </c>
      <c r="H507" s="14">
        <f t="shared" ca="1" si="235"/>
        <v>1.2627517634109899</v>
      </c>
      <c r="I507" s="14">
        <f t="shared" ca="1" si="236"/>
        <v>1.0013660099999999</v>
      </c>
      <c r="J507" s="13">
        <f t="shared" si="230"/>
        <v>5.5E-2</v>
      </c>
      <c r="K507" s="33">
        <f t="shared" si="237"/>
        <v>45250</v>
      </c>
      <c r="L507" s="2">
        <f t="shared" si="238"/>
        <v>3</v>
      </c>
      <c r="M507" s="17">
        <f t="shared" si="239"/>
        <v>3</v>
      </c>
      <c r="N507" s="12">
        <f t="shared" si="240"/>
        <v>1.000637593</v>
      </c>
      <c r="O507" s="12">
        <f t="shared" ca="1" si="241"/>
        <v>1.002004474</v>
      </c>
      <c r="P507" s="17">
        <f t="shared" si="242"/>
        <v>0</v>
      </c>
      <c r="Q507" s="14">
        <f t="shared" ca="1" si="243"/>
        <v>20044.740000000002</v>
      </c>
      <c r="R507" s="21">
        <f t="shared" si="228"/>
        <v>0</v>
      </c>
      <c r="S507" s="14">
        <f t="shared" si="244"/>
        <v>0</v>
      </c>
      <c r="T507" s="4" t="str">
        <f t="shared" si="245"/>
        <v>J=</v>
      </c>
      <c r="U507" s="33">
        <f t="shared" si="246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29"/>
        <v>45254</v>
      </c>
      <c r="B508" s="124">
        <f t="shared" ca="1" si="232"/>
        <v>10026735.239999991</v>
      </c>
      <c r="C508" s="7">
        <f t="shared" si="233"/>
        <v>10000000</v>
      </c>
      <c r="D508" s="96">
        <f t="shared" si="231"/>
        <v>45253</v>
      </c>
      <c r="E508" s="94">
        <f ca="1">IF(D508&lt;$B$1,VLOOKUP(D508,[1]DI!$A$4:$B$15000,2,FALSE),0)</f>
        <v>0.1215</v>
      </c>
      <c r="F508" s="14">
        <f t="shared" ca="1" si="234"/>
        <v>1.00045513</v>
      </c>
      <c r="G508" s="14">
        <f ca="1">(TRUNC(PRODUCT($F$12:$F507),16))</f>
        <v>1.2650521981511</v>
      </c>
      <c r="H508" s="14">
        <f t="shared" ca="1" si="235"/>
        <v>1.2627517634109899</v>
      </c>
      <c r="I508" s="14">
        <f t="shared" ca="1" si="236"/>
        <v>1.0018217599999999</v>
      </c>
      <c r="J508" s="13">
        <f t="shared" si="230"/>
        <v>5.5E-2</v>
      </c>
      <c r="K508" s="33">
        <f t="shared" si="237"/>
        <v>45250</v>
      </c>
      <c r="L508" s="2">
        <f t="shared" si="238"/>
        <v>4</v>
      </c>
      <c r="M508" s="17">
        <f t="shared" si="239"/>
        <v>4</v>
      </c>
      <c r="N508" s="12">
        <f t="shared" si="240"/>
        <v>1.000850215</v>
      </c>
      <c r="O508" s="12">
        <f t="shared" ca="1" si="241"/>
        <v>1.002673524</v>
      </c>
      <c r="P508" s="17">
        <f t="shared" si="242"/>
        <v>0</v>
      </c>
      <c r="Q508" s="14">
        <f t="shared" ca="1" si="243"/>
        <v>26735.239999990001</v>
      </c>
      <c r="R508" s="21">
        <f t="shared" si="228"/>
        <v>0</v>
      </c>
      <c r="S508" s="14">
        <f t="shared" si="244"/>
        <v>0</v>
      </c>
      <c r="T508" s="4" t="str">
        <f t="shared" si="245"/>
        <v>J=</v>
      </c>
      <c r="U508" s="33">
        <f t="shared" si="246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29"/>
        <v>45257</v>
      </c>
      <c r="B509" s="124">
        <f t="shared" ca="1" si="232"/>
        <v>10033430.219999989</v>
      </c>
      <c r="C509" s="7">
        <f t="shared" si="233"/>
        <v>10000000</v>
      </c>
      <c r="D509" s="96">
        <f t="shared" si="231"/>
        <v>45254</v>
      </c>
      <c r="E509" s="94">
        <f ca="1">IF(D509&lt;$B$1,VLOOKUP(D509,[1]DI!$A$4:$B$15000,2,FALSE),0)</f>
        <v>0.1215</v>
      </c>
      <c r="F509" s="14">
        <f t="shared" ca="1" si="234"/>
        <v>1.00045513</v>
      </c>
      <c r="G509" s="14">
        <f ca="1">(TRUNC(PRODUCT($F$12:$F508),16))</f>
        <v>1.2656279613580399</v>
      </c>
      <c r="H509" s="14">
        <f t="shared" ca="1" si="235"/>
        <v>1.2627517634109899</v>
      </c>
      <c r="I509" s="14">
        <f t="shared" ca="1" si="236"/>
        <v>1.0022777199999999</v>
      </c>
      <c r="J509" s="13">
        <f t="shared" si="230"/>
        <v>5.5E-2</v>
      </c>
      <c r="K509" s="33">
        <f t="shared" si="237"/>
        <v>45250</v>
      </c>
      <c r="L509" s="2">
        <f t="shared" si="238"/>
        <v>5</v>
      </c>
      <c r="M509" s="17">
        <f t="shared" si="239"/>
        <v>5</v>
      </c>
      <c r="N509" s="12">
        <f t="shared" si="240"/>
        <v>1.001062881</v>
      </c>
      <c r="O509" s="12">
        <f t="shared" ca="1" si="241"/>
        <v>1.0033430219999999</v>
      </c>
      <c r="P509" s="17">
        <f t="shared" si="242"/>
        <v>0</v>
      </c>
      <c r="Q509" s="14">
        <f t="shared" ca="1" si="243"/>
        <v>33430.219999989997</v>
      </c>
      <c r="R509" s="21">
        <f t="shared" si="228"/>
        <v>0</v>
      </c>
      <c r="S509" s="14">
        <f t="shared" si="244"/>
        <v>0</v>
      </c>
      <c r="T509" s="4" t="str">
        <f t="shared" si="245"/>
        <v>J=</v>
      </c>
      <c r="U509" s="33">
        <f t="shared" si="246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29"/>
        <v>45258</v>
      </c>
      <c r="B510" s="124">
        <f t="shared" ca="1" si="232"/>
        <v>10040129.699999999</v>
      </c>
      <c r="C510" s="7">
        <f t="shared" si="233"/>
        <v>10000000</v>
      </c>
      <c r="D510" s="96">
        <f t="shared" si="231"/>
        <v>45257</v>
      </c>
      <c r="E510" s="94">
        <f ca="1">IF(D510&lt;$B$1,VLOOKUP(D510,[1]DI!$A$4:$B$15000,2,FALSE),0)</f>
        <v>0.1215</v>
      </c>
      <c r="F510" s="14">
        <f t="shared" ca="1" si="234"/>
        <v>1.00045513</v>
      </c>
      <c r="G510" s="14">
        <f ca="1">(TRUNC(PRODUCT($F$12:$F509),16))</f>
        <v>1.2662039866121</v>
      </c>
      <c r="H510" s="14">
        <f t="shared" ca="1" si="235"/>
        <v>1.2627517634109899</v>
      </c>
      <c r="I510" s="14">
        <f t="shared" ca="1" si="236"/>
        <v>1.00273389</v>
      </c>
      <c r="J510" s="13">
        <f t="shared" si="230"/>
        <v>5.5E-2</v>
      </c>
      <c r="K510" s="33">
        <f t="shared" si="237"/>
        <v>45250</v>
      </c>
      <c r="L510" s="2">
        <f t="shared" si="238"/>
        <v>6</v>
      </c>
      <c r="M510" s="17">
        <f t="shared" si="239"/>
        <v>6</v>
      </c>
      <c r="N510" s="12">
        <f t="shared" si="240"/>
        <v>1.0012755929999999</v>
      </c>
      <c r="O510" s="12">
        <f t="shared" ca="1" si="241"/>
        <v>1.00401297</v>
      </c>
      <c r="P510" s="17">
        <f t="shared" si="242"/>
        <v>0</v>
      </c>
      <c r="Q510" s="14">
        <f t="shared" ca="1" si="243"/>
        <v>40129.699999999997</v>
      </c>
      <c r="R510" s="21">
        <f t="shared" si="228"/>
        <v>0</v>
      </c>
      <c r="S510" s="14">
        <f t="shared" si="244"/>
        <v>0</v>
      </c>
      <c r="T510" s="4" t="str">
        <f t="shared" si="245"/>
        <v>J=</v>
      </c>
      <c r="U510" s="33">
        <f t="shared" si="246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29"/>
        <v>45259</v>
      </c>
      <c r="B511" s="124">
        <f t="shared" ca="1" si="232"/>
        <v>10046833.58</v>
      </c>
      <c r="C511" s="7">
        <f t="shared" si="233"/>
        <v>10000000</v>
      </c>
      <c r="D511" s="96">
        <f t="shared" si="231"/>
        <v>45258</v>
      </c>
      <c r="E511" s="94">
        <f ca="1">IF(D511&lt;$B$1,VLOOKUP(D511,[1]DI!$A$4:$B$15000,2,FALSE),0)</f>
        <v>0.1215</v>
      </c>
      <c r="F511" s="14">
        <f t="shared" ca="1" si="234"/>
        <v>1.00045513</v>
      </c>
      <c r="G511" s="14">
        <f ca="1">(TRUNC(PRODUCT($F$12:$F510),16))</f>
        <v>1.26678027403252</v>
      </c>
      <c r="H511" s="14">
        <f t="shared" ca="1" si="235"/>
        <v>1.2627517634109899</v>
      </c>
      <c r="I511" s="14">
        <f t="shared" ca="1" si="236"/>
        <v>1.00319026</v>
      </c>
      <c r="J511" s="13">
        <f t="shared" si="230"/>
        <v>5.5E-2</v>
      </c>
      <c r="K511" s="33">
        <f t="shared" si="237"/>
        <v>45250</v>
      </c>
      <c r="L511" s="2">
        <f t="shared" si="238"/>
        <v>7</v>
      </c>
      <c r="M511" s="17">
        <f t="shared" si="239"/>
        <v>7</v>
      </c>
      <c r="N511" s="12">
        <f t="shared" si="240"/>
        <v>1.00148835</v>
      </c>
      <c r="O511" s="12">
        <f t="shared" ca="1" si="241"/>
        <v>1.0046833580000001</v>
      </c>
      <c r="P511" s="17">
        <f t="shared" si="242"/>
        <v>0</v>
      </c>
      <c r="Q511" s="14">
        <f t="shared" ca="1" si="243"/>
        <v>46833.58</v>
      </c>
      <c r="R511" s="21">
        <f t="shared" si="228"/>
        <v>0</v>
      </c>
      <c r="S511" s="14">
        <f t="shared" si="244"/>
        <v>0</v>
      </c>
      <c r="T511" s="4" t="str">
        <f t="shared" si="245"/>
        <v>J=</v>
      </c>
      <c r="U511" s="33">
        <f t="shared" si="246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29"/>
        <v>45260</v>
      </c>
      <c r="B512" s="124">
        <f t="shared" ca="1" si="232"/>
        <v>10053542.060000001</v>
      </c>
      <c r="C512" s="7">
        <f t="shared" si="233"/>
        <v>10000000</v>
      </c>
      <c r="D512" s="96">
        <f t="shared" si="231"/>
        <v>45259</v>
      </c>
      <c r="E512" s="94">
        <f ca="1">IF(D512&lt;$B$1,VLOOKUP(D512,[1]DI!$A$4:$B$15000,2,FALSE),0)</f>
        <v>0.1215</v>
      </c>
      <c r="F512" s="14">
        <f t="shared" ca="1" si="234"/>
        <v>1.00045513</v>
      </c>
      <c r="G512" s="14">
        <f ca="1">(TRUNC(PRODUCT($F$12:$F511),16))</f>
        <v>1.2673568237386399</v>
      </c>
      <c r="H512" s="14">
        <f t="shared" ca="1" si="235"/>
        <v>1.2627517634109899</v>
      </c>
      <c r="I512" s="14">
        <f t="shared" ca="1" si="236"/>
        <v>1.00364685</v>
      </c>
      <c r="J512" s="13">
        <f t="shared" si="230"/>
        <v>5.5E-2</v>
      </c>
      <c r="K512" s="33">
        <f t="shared" si="237"/>
        <v>45250</v>
      </c>
      <c r="L512" s="2">
        <f t="shared" si="238"/>
        <v>8</v>
      </c>
      <c r="M512" s="17">
        <f t="shared" si="239"/>
        <v>8</v>
      </c>
      <c r="N512" s="12">
        <f t="shared" si="240"/>
        <v>1.0017011520000001</v>
      </c>
      <c r="O512" s="12">
        <f t="shared" ca="1" si="241"/>
        <v>1.005354206</v>
      </c>
      <c r="P512" s="17">
        <f t="shared" si="242"/>
        <v>0</v>
      </c>
      <c r="Q512" s="14">
        <f t="shared" ca="1" si="243"/>
        <v>53542.06</v>
      </c>
      <c r="R512" s="21">
        <f t="shared" si="228"/>
        <v>0</v>
      </c>
      <c r="S512" s="14">
        <f t="shared" si="244"/>
        <v>0</v>
      </c>
      <c r="T512" s="4" t="str">
        <f t="shared" si="245"/>
        <v>J=</v>
      </c>
      <c r="U512" s="33">
        <f t="shared" si="246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29"/>
        <v>45261</v>
      </c>
      <c r="B513" s="124">
        <f t="shared" ca="1" si="232"/>
        <v>10060254.93999999</v>
      </c>
      <c r="C513" s="7">
        <f t="shared" si="233"/>
        <v>10000000</v>
      </c>
      <c r="D513" s="96">
        <f t="shared" si="231"/>
        <v>45260</v>
      </c>
      <c r="E513" s="94">
        <f ca="1">IF(D513&lt;$B$1,VLOOKUP(D513,[1]DI!$A$4:$B$15000,2,FALSE),0)</f>
        <v>0.1215</v>
      </c>
      <c r="F513" s="14">
        <f t="shared" ca="1" si="234"/>
        <v>1.00045513</v>
      </c>
      <c r="G513" s="14">
        <f ca="1">(TRUNC(PRODUCT($F$12:$F512),16))</f>
        <v>1.2679336358498301</v>
      </c>
      <c r="H513" s="14">
        <f t="shared" ca="1" si="235"/>
        <v>1.2627517634109899</v>
      </c>
      <c r="I513" s="14">
        <f t="shared" ca="1" si="236"/>
        <v>1.0041036400000001</v>
      </c>
      <c r="J513" s="13">
        <f t="shared" si="230"/>
        <v>5.5E-2</v>
      </c>
      <c r="K513" s="33">
        <f t="shared" si="237"/>
        <v>45250</v>
      </c>
      <c r="L513" s="2">
        <f t="shared" si="238"/>
        <v>9</v>
      </c>
      <c r="M513" s="17">
        <f t="shared" si="239"/>
        <v>9</v>
      </c>
      <c r="N513" s="12">
        <f t="shared" si="240"/>
        <v>1.001914</v>
      </c>
      <c r="O513" s="12">
        <f t="shared" ca="1" si="241"/>
        <v>1.006025494</v>
      </c>
      <c r="P513" s="17">
        <f t="shared" si="242"/>
        <v>0</v>
      </c>
      <c r="Q513" s="14">
        <f t="shared" ca="1" si="243"/>
        <v>60254.939999989998</v>
      </c>
      <c r="R513" s="21">
        <f t="shared" si="228"/>
        <v>0</v>
      </c>
      <c r="S513" s="14">
        <f t="shared" si="244"/>
        <v>0</v>
      </c>
      <c r="T513" s="4" t="str">
        <f t="shared" si="245"/>
        <v>J=</v>
      </c>
      <c r="U513" s="33">
        <f t="shared" si="246"/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29"/>
        <v>45264</v>
      </c>
      <c r="B514" s="124">
        <f t="shared" ca="1" si="232"/>
        <v>10066972.219999989</v>
      </c>
      <c r="C514" s="7">
        <f t="shared" si="233"/>
        <v>10000000</v>
      </c>
      <c r="D514" s="96">
        <f t="shared" si="231"/>
        <v>45261</v>
      </c>
      <c r="E514" s="94">
        <f ca="1">IF(D514&lt;$B$1,VLOOKUP(D514,[1]DI!$A$4:$B$15000,2,FALSE),0)</f>
        <v>0.1215</v>
      </c>
      <c r="F514" s="14">
        <f t="shared" ca="1" si="234"/>
        <v>1.00045513</v>
      </c>
      <c r="G514" s="14">
        <f ca="1">(TRUNC(PRODUCT($F$12:$F513),16))</f>
        <v>1.26851071048552</v>
      </c>
      <c r="H514" s="14">
        <f t="shared" ca="1" si="235"/>
        <v>1.2627517634109899</v>
      </c>
      <c r="I514" s="14">
        <f t="shared" ca="1" si="236"/>
        <v>1.0045606300000001</v>
      </c>
      <c r="J514" s="13">
        <f t="shared" si="230"/>
        <v>5.5E-2</v>
      </c>
      <c r="K514" s="33">
        <f t="shared" si="237"/>
        <v>45250</v>
      </c>
      <c r="L514" s="2">
        <f t="shared" si="238"/>
        <v>10</v>
      </c>
      <c r="M514" s="17">
        <f t="shared" si="239"/>
        <v>10</v>
      </c>
      <c r="N514" s="12">
        <f t="shared" si="240"/>
        <v>1.0021268919999999</v>
      </c>
      <c r="O514" s="12">
        <f t="shared" ca="1" si="241"/>
        <v>1.0066972219999999</v>
      </c>
      <c r="P514" s="17">
        <f t="shared" si="242"/>
        <v>0</v>
      </c>
      <c r="Q514" s="14">
        <f t="shared" ca="1" si="243"/>
        <v>66972.219999990004</v>
      </c>
      <c r="R514" s="21">
        <f t="shared" si="228"/>
        <v>0</v>
      </c>
      <c r="S514" s="14">
        <f t="shared" si="244"/>
        <v>0</v>
      </c>
      <c r="T514" s="4" t="str">
        <f t="shared" si="245"/>
        <v>J=</v>
      </c>
      <c r="U514" s="33">
        <f t="shared" si="246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29"/>
        <v>45265</v>
      </c>
      <c r="B515" s="124">
        <f t="shared" ca="1" si="232"/>
        <v>10073694.10999999</v>
      </c>
      <c r="C515" s="7">
        <f t="shared" si="233"/>
        <v>10000000</v>
      </c>
      <c r="D515" s="96">
        <f t="shared" si="231"/>
        <v>45264</v>
      </c>
      <c r="E515" s="94">
        <f ca="1">IF(D515&lt;$B$1,VLOOKUP(D515,[1]DI!$A$4:$B$15000,2,FALSE),0)</f>
        <v>0.1215</v>
      </c>
      <c r="F515" s="14">
        <f t="shared" ca="1" si="234"/>
        <v>1.00045513</v>
      </c>
      <c r="G515" s="14">
        <f ca="1">(TRUNC(PRODUCT($F$12:$F514),16))</f>
        <v>1.26908804776518</v>
      </c>
      <c r="H515" s="14">
        <f t="shared" ca="1" si="235"/>
        <v>1.2627517634109899</v>
      </c>
      <c r="I515" s="14">
        <f t="shared" ca="1" si="236"/>
        <v>1.0050178400000001</v>
      </c>
      <c r="J515" s="13">
        <f t="shared" si="230"/>
        <v>5.5E-2</v>
      </c>
      <c r="K515" s="33">
        <f t="shared" si="237"/>
        <v>45250</v>
      </c>
      <c r="L515" s="2">
        <f t="shared" si="238"/>
        <v>11</v>
      </c>
      <c r="M515" s="17">
        <f t="shared" si="239"/>
        <v>11</v>
      </c>
      <c r="N515" s="12">
        <f t="shared" si="240"/>
        <v>1.0023398299999999</v>
      </c>
      <c r="O515" s="12">
        <f t="shared" ca="1" si="241"/>
        <v>1.007369411</v>
      </c>
      <c r="P515" s="17">
        <f t="shared" si="242"/>
        <v>0</v>
      </c>
      <c r="Q515" s="14">
        <f t="shared" ca="1" si="243"/>
        <v>73694.109999990003</v>
      </c>
      <c r="R515" s="21">
        <f t="shared" si="228"/>
        <v>0</v>
      </c>
      <c r="S515" s="14">
        <f t="shared" si="244"/>
        <v>0</v>
      </c>
      <c r="T515" s="4" t="str">
        <f t="shared" si="245"/>
        <v>J=</v>
      </c>
      <c r="U515" s="33">
        <f t="shared" si="246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29"/>
        <v>45266</v>
      </c>
      <c r="B516" s="124">
        <f t="shared" ca="1" si="232"/>
        <v>10080420.4</v>
      </c>
      <c r="C516" s="7">
        <f t="shared" si="233"/>
        <v>10000000</v>
      </c>
      <c r="D516" s="96">
        <f t="shared" si="231"/>
        <v>45265</v>
      </c>
      <c r="E516" s="94">
        <f ca="1">IF(D516&lt;$B$1,VLOOKUP(D516,[1]DI!$A$4:$B$15000,2,FALSE),0)</f>
        <v>0.1215</v>
      </c>
      <c r="F516" s="14">
        <f t="shared" ca="1" si="234"/>
        <v>1.00045513</v>
      </c>
      <c r="G516" s="14">
        <f ca="1">(TRUNC(PRODUCT($F$12:$F515),16))</f>
        <v>1.2696656478083601</v>
      </c>
      <c r="H516" s="14">
        <f t="shared" ca="1" si="235"/>
        <v>1.2627517634109899</v>
      </c>
      <c r="I516" s="14">
        <f t="shared" ca="1" si="236"/>
        <v>1.0054752499999999</v>
      </c>
      <c r="J516" s="13">
        <f t="shared" si="230"/>
        <v>5.5E-2</v>
      </c>
      <c r="K516" s="33">
        <f t="shared" si="237"/>
        <v>45250</v>
      </c>
      <c r="L516" s="2">
        <f t="shared" si="238"/>
        <v>12</v>
      </c>
      <c r="M516" s="17">
        <f t="shared" si="239"/>
        <v>12</v>
      </c>
      <c r="N516" s="12">
        <f t="shared" si="240"/>
        <v>1.0025528130000001</v>
      </c>
      <c r="O516" s="12">
        <f t="shared" ca="1" si="241"/>
        <v>1.0080420400000001</v>
      </c>
      <c r="P516" s="17">
        <f t="shared" si="242"/>
        <v>0</v>
      </c>
      <c r="Q516" s="14">
        <f t="shared" ca="1" si="243"/>
        <v>80420.399999999994</v>
      </c>
      <c r="R516" s="21">
        <f t="shared" si="228"/>
        <v>0</v>
      </c>
      <c r="S516" s="14">
        <f t="shared" si="244"/>
        <v>0</v>
      </c>
      <c r="T516" s="4" t="str">
        <f t="shared" si="245"/>
        <v>J=</v>
      </c>
      <c r="U516" s="33">
        <f t="shared" si="246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29"/>
        <v>45267</v>
      </c>
      <c r="B517" s="124">
        <f t="shared" ca="1" si="232"/>
        <v>10087151.210000001</v>
      </c>
      <c r="C517" s="7">
        <f t="shared" si="233"/>
        <v>10000000</v>
      </c>
      <c r="D517" s="96">
        <f t="shared" si="231"/>
        <v>45266</v>
      </c>
      <c r="E517" s="94">
        <f ca="1">IF(D517&lt;$B$1,VLOOKUP(D517,[1]DI!$A$4:$B$15000,2,FALSE),0)</f>
        <v>0.1215</v>
      </c>
      <c r="F517" s="14">
        <f t="shared" ca="1" si="234"/>
        <v>1.00045513</v>
      </c>
      <c r="G517" s="14">
        <f ca="1">(TRUNC(PRODUCT($F$12:$F516),16))</f>
        <v>1.2702435107346499</v>
      </c>
      <c r="H517" s="14">
        <f t="shared" ca="1" si="235"/>
        <v>1.2627517634109899</v>
      </c>
      <c r="I517" s="14">
        <f t="shared" ca="1" si="236"/>
        <v>1.0059328700000001</v>
      </c>
      <c r="J517" s="13">
        <f t="shared" si="230"/>
        <v>5.5E-2</v>
      </c>
      <c r="K517" s="33">
        <f t="shared" si="237"/>
        <v>45250</v>
      </c>
      <c r="L517" s="2">
        <f t="shared" si="238"/>
        <v>13</v>
      </c>
      <c r="M517" s="17">
        <f t="shared" si="239"/>
        <v>13</v>
      </c>
      <c r="N517" s="12">
        <f t="shared" si="240"/>
        <v>1.0027658420000001</v>
      </c>
      <c r="O517" s="12">
        <f t="shared" ca="1" si="241"/>
        <v>1.008715121</v>
      </c>
      <c r="P517" s="17">
        <f t="shared" si="242"/>
        <v>0</v>
      </c>
      <c r="Q517" s="14">
        <f t="shared" ca="1" si="243"/>
        <v>87151.21</v>
      </c>
      <c r="R517" s="21">
        <f t="shared" si="228"/>
        <v>0</v>
      </c>
      <c r="S517" s="14">
        <f t="shared" si="244"/>
        <v>0</v>
      </c>
      <c r="T517" s="4" t="str">
        <f t="shared" si="245"/>
        <v>J=</v>
      </c>
      <c r="U517" s="33">
        <f t="shared" si="246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29"/>
        <v>45268</v>
      </c>
      <c r="B518" s="124">
        <f t="shared" ca="1" si="232"/>
        <v>10093886.51999999</v>
      </c>
      <c r="C518" s="7">
        <f t="shared" si="233"/>
        <v>10000000</v>
      </c>
      <c r="D518" s="96">
        <f t="shared" si="231"/>
        <v>45267</v>
      </c>
      <c r="E518" s="94">
        <f ca="1">IF(D518&lt;$B$1,VLOOKUP(D518,[1]DI!$A$4:$B$15000,2,FALSE),0)</f>
        <v>0.1215</v>
      </c>
      <c r="F518" s="14">
        <f t="shared" ca="1" si="234"/>
        <v>1.00045513</v>
      </c>
      <c r="G518" s="14">
        <f ca="1">(TRUNC(PRODUCT($F$12:$F517),16))</f>
        <v>1.27082163666369</v>
      </c>
      <c r="H518" s="14">
        <f t="shared" ca="1" si="235"/>
        <v>1.2627517634109899</v>
      </c>
      <c r="I518" s="14">
        <f t="shared" ca="1" si="236"/>
        <v>1.0063907000000001</v>
      </c>
      <c r="J518" s="13">
        <f t="shared" si="230"/>
        <v>5.5E-2</v>
      </c>
      <c r="K518" s="33">
        <f t="shared" si="237"/>
        <v>45250</v>
      </c>
      <c r="L518" s="2">
        <f t="shared" si="238"/>
        <v>14</v>
      </c>
      <c r="M518" s="17">
        <f t="shared" si="239"/>
        <v>14</v>
      </c>
      <c r="N518" s="12">
        <f t="shared" si="240"/>
        <v>1.0029789149999999</v>
      </c>
      <c r="O518" s="12">
        <f t="shared" ca="1" si="241"/>
        <v>1.0093886519999999</v>
      </c>
      <c r="P518" s="17">
        <f t="shared" si="242"/>
        <v>0</v>
      </c>
      <c r="Q518" s="14">
        <f t="shared" ca="1" si="243"/>
        <v>93886.519999990007</v>
      </c>
      <c r="R518" s="21">
        <f t="shared" si="228"/>
        <v>0</v>
      </c>
      <c r="S518" s="14">
        <f t="shared" si="244"/>
        <v>0</v>
      </c>
      <c r="T518" s="4" t="str">
        <f t="shared" si="245"/>
        <v>J=</v>
      </c>
      <c r="U518" s="33">
        <f t="shared" si="246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29"/>
        <v>45271</v>
      </c>
      <c r="B519" s="124">
        <f t="shared" ca="1" si="232"/>
        <v>10100626.34999999</v>
      </c>
      <c r="C519" s="7">
        <f t="shared" si="233"/>
        <v>10000000</v>
      </c>
      <c r="D519" s="96">
        <f t="shared" si="231"/>
        <v>45268</v>
      </c>
      <c r="E519" s="94">
        <f ca="1">IF(D519&lt;$B$1,VLOOKUP(D519,[1]DI!$A$4:$B$15000,2,FALSE),0)</f>
        <v>0.1215</v>
      </c>
      <c r="F519" s="14">
        <f t="shared" ca="1" si="234"/>
        <v>1.00045513</v>
      </c>
      <c r="G519" s="14">
        <f ca="1">(TRUNC(PRODUCT($F$12:$F518),16))</f>
        <v>1.2714000257151801</v>
      </c>
      <c r="H519" s="14">
        <f t="shared" ca="1" si="235"/>
        <v>1.2627517634109899</v>
      </c>
      <c r="I519" s="14">
        <f t="shared" ca="1" si="236"/>
        <v>1.0068487399999999</v>
      </c>
      <c r="J519" s="13">
        <f t="shared" si="230"/>
        <v>5.5E-2</v>
      </c>
      <c r="K519" s="33">
        <f t="shared" si="237"/>
        <v>45250</v>
      </c>
      <c r="L519" s="2">
        <f t="shared" si="238"/>
        <v>15</v>
      </c>
      <c r="M519" s="17">
        <f t="shared" si="239"/>
        <v>15</v>
      </c>
      <c r="N519" s="12">
        <f t="shared" si="240"/>
        <v>1.003192034</v>
      </c>
      <c r="O519" s="12">
        <f t="shared" ca="1" si="241"/>
        <v>1.0100626349999999</v>
      </c>
      <c r="P519" s="17">
        <f t="shared" si="242"/>
        <v>0</v>
      </c>
      <c r="Q519" s="14">
        <f t="shared" ca="1" si="243"/>
        <v>100626.34999998999</v>
      </c>
      <c r="R519" s="21">
        <f t="shared" si="228"/>
        <v>0</v>
      </c>
      <c r="S519" s="14">
        <f t="shared" si="244"/>
        <v>0</v>
      </c>
      <c r="T519" s="4" t="str">
        <f t="shared" si="245"/>
        <v>J=</v>
      </c>
      <c r="U519" s="33">
        <f t="shared" si="246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29"/>
        <v>45272</v>
      </c>
      <c r="B520" s="124">
        <f t="shared" ca="1" si="232"/>
        <v>10107370.699999999</v>
      </c>
      <c r="C520" s="7">
        <f t="shared" si="233"/>
        <v>10000000</v>
      </c>
      <c r="D520" s="96">
        <f t="shared" si="231"/>
        <v>45271</v>
      </c>
      <c r="E520" s="94">
        <f ca="1">IF(D520&lt;$B$1,VLOOKUP(D520,[1]DI!$A$4:$B$15000,2,FALSE),0)</f>
        <v>0.1215</v>
      </c>
      <c r="F520" s="14">
        <f t="shared" ca="1" si="234"/>
        <v>1.00045513</v>
      </c>
      <c r="G520" s="14">
        <f ca="1">(TRUNC(PRODUCT($F$12:$F519),16))</f>
        <v>1.27197867800889</v>
      </c>
      <c r="H520" s="14">
        <f t="shared" ca="1" si="235"/>
        <v>1.2627517634109899</v>
      </c>
      <c r="I520" s="14">
        <f t="shared" ca="1" si="236"/>
        <v>1.00730699</v>
      </c>
      <c r="J520" s="13">
        <f t="shared" si="230"/>
        <v>5.5E-2</v>
      </c>
      <c r="K520" s="33">
        <f t="shared" si="237"/>
        <v>45250</v>
      </c>
      <c r="L520" s="2">
        <f t="shared" si="238"/>
        <v>16</v>
      </c>
      <c r="M520" s="17">
        <f t="shared" si="239"/>
        <v>16</v>
      </c>
      <c r="N520" s="12">
        <f t="shared" si="240"/>
        <v>1.0034051980000001</v>
      </c>
      <c r="O520" s="12">
        <f t="shared" ca="1" si="241"/>
        <v>1.01073707</v>
      </c>
      <c r="P520" s="17">
        <f t="shared" si="242"/>
        <v>0</v>
      </c>
      <c r="Q520" s="14">
        <f t="shared" ca="1" si="243"/>
        <v>107370.7</v>
      </c>
      <c r="R520" s="21">
        <f t="shared" si="228"/>
        <v>0</v>
      </c>
      <c r="S520" s="14">
        <f t="shared" si="244"/>
        <v>0</v>
      </c>
      <c r="T520" s="4" t="str">
        <f t="shared" si="245"/>
        <v>J=</v>
      </c>
      <c r="U520" s="33">
        <f t="shared" si="246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29"/>
        <v>45273</v>
      </c>
      <c r="B521" s="124">
        <f t="shared" ca="1" si="232"/>
        <v>10114119.57</v>
      </c>
      <c r="C521" s="7">
        <f t="shared" si="233"/>
        <v>10000000</v>
      </c>
      <c r="D521" s="96">
        <f t="shared" si="231"/>
        <v>45272</v>
      </c>
      <c r="E521" s="94">
        <f ca="1">IF(D521&lt;$B$1,VLOOKUP(D521,[1]DI!$A$4:$B$15000,2,FALSE),0)</f>
        <v>0.1215</v>
      </c>
      <c r="F521" s="14">
        <f t="shared" ca="1" si="234"/>
        <v>1.00045513</v>
      </c>
      <c r="G521" s="14">
        <f ca="1">(TRUNC(PRODUCT($F$12:$F520),16))</f>
        <v>1.2725575936646101</v>
      </c>
      <c r="H521" s="14">
        <f t="shared" ca="1" si="235"/>
        <v>1.2627517634109899</v>
      </c>
      <c r="I521" s="14">
        <f t="shared" ca="1" si="236"/>
        <v>1.00776545</v>
      </c>
      <c r="J521" s="13">
        <f t="shared" si="230"/>
        <v>5.5E-2</v>
      </c>
      <c r="K521" s="33">
        <f t="shared" si="237"/>
        <v>45250</v>
      </c>
      <c r="L521" s="2">
        <f t="shared" si="238"/>
        <v>17</v>
      </c>
      <c r="M521" s="17">
        <f t="shared" si="239"/>
        <v>17</v>
      </c>
      <c r="N521" s="12">
        <f t="shared" si="240"/>
        <v>1.0036184079999999</v>
      </c>
      <c r="O521" s="12">
        <f t="shared" ca="1" si="241"/>
        <v>1.011411957</v>
      </c>
      <c r="P521" s="17">
        <f t="shared" si="242"/>
        <v>0</v>
      </c>
      <c r="Q521" s="14">
        <f t="shared" ca="1" si="243"/>
        <v>114119.57</v>
      </c>
      <c r="R521" s="21">
        <f t="shared" si="228"/>
        <v>0</v>
      </c>
      <c r="S521" s="14">
        <f t="shared" si="244"/>
        <v>0</v>
      </c>
      <c r="T521" s="4" t="str">
        <f t="shared" si="245"/>
        <v>J=</v>
      </c>
      <c r="U521" s="33">
        <f t="shared" si="246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29"/>
        <v>45274</v>
      </c>
      <c r="B522" s="124">
        <f t="shared" ca="1" si="232"/>
        <v>10120872.85</v>
      </c>
      <c r="C522" s="7">
        <f t="shared" si="233"/>
        <v>10000000</v>
      </c>
      <c r="D522" s="96">
        <f t="shared" si="231"/>
        <v>45273</v>
      </c>
      <c r="E522" s="94">
        <f ca="1">IF(D522&lt;$B$1,VLOOKUP(D522,[1]DI!$A$4:$B$15000,2,FALSE),0)</f>
        <v>0.1215</v>
      </c>
      <c r="F522" s="14">
        <f t="shared" ca="1" si="234"/>
        <v>1.00045513</v>
      </c>
      <c r="G522" s="14">
        <f ca="1">(TRUNC(PRODUCT($F$12:$F521),16))</f>
        <v>1.27313677280221</v>
      </c>
      <c r="H522" s="14">
        <f t="shared" ca="1" si="235"/>
        <v>1.2627517634109899</v>
      </c>
      <c r="I522" s="14">
        <f t="shared" ca="1" si="236"/>
        <v>1.00822411</v>
      </c>
      <c r="J522" s="13">
        <f t="shared" si="230"/>
        <v>5.5E-2</v>
      </c>
      <c r="K522" s="33">
        <f t="shared" si="237"/>
        <v>45250</v>
      </c>
      <c r="L522" s="2">
        <f t="shared" si="238"/>
        <v>18</v>
      </c>
      <c r="M522" s="17">
        <f t="shared" si="239"/>
        <v>18</v>
      </c>
      <c r="N522" s="12">
        <f t="shared" si="240"/>
        <v>1.0038316629999999</v>
      </c>
      <c r="O522" s="12">
        <f t="shared" ca="1" si="241"/>
        <v>1.012087285</v>
      </c>
      <c r="P522" s="17">
        <f t="shared" si="242"/>
        <v>0</v>
      </c>
      <c r="Q522" s="14">
        <f t="shared" ca="1" si="243"/>
        <v>120872.85</v>
      </c>
      <c r="R522" s="21">
        <f t="shared" si="228"/>
        <v>0</v>
      </c>
      <c r="S522" s="14">
        <f t="shared" si="244"/>
        <v>0</v>
      </c>
      <c r="T522" s="4" t="str">
        <f t="shared" si="245"/>
        <v>J=</v>
      </c>
      <c r="U522" s="33">
        <f t="shared" si="246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29"/>
        <v>45275</v>
      </c>
      <c r="B523" s="124">
        <f t="shared" ca="1" si="232"/>
        <v>10127630.649999989</v>
      </c>
      <c r="C523" s="7">
        <f t="shared" si="233"/>
        <v>10000000</v>
      </c>
      <c r="D523" s="96">
        <f t="shared" si="231"/>
        <v>45274</v>
      </c>
      <c r="E523" s="94">
        <f ca="1">IF(D523&lt;$B$1,VLOOKUP(D523,[1]DI!$A$4:$B$15000,2,FALSE),0)</f>
        <v>0.11650000000000001</v>
      </c>
      <c r="F523" s="14">
        <f t="shared" ca="1" si="234"/>
        <v>1.0004373900000001</v>
      </c>
      <c r="G523" s="14">
        <f ca="1">(TRUNC(PRODUCT($F$12:$F522),16))</f>
        <v>1.27371621554162</v>
      </c>
      <c r="H523" s="14">
        <f t="shared" ca="1" si="235"/>
        <v>1.2627517634109899</v>
      </c>
      <c r="I523" s="14">
        <f t="shared" ca="1" si="236"/>
        <v>1.0086829799999999</v>
      </c>
      <c r="J523" s="13">
        <f t="shared" si="230"/>
        <v>5.5E-2</v>
      </c>
      <c r="K523" s="33">
        <f t="shared" si="237"/>
        <v>45250</v>
      </c>
      <c r="L523" s="2">
        <f t="shared" si="238"/>
        <v>19</v>
      </c>
      <c r="M523" s="17">
        <f t="shared" si="239"/>
        <v>19</v>
      </c>
      <c r="N523" s="12">
        <f t="shared" si="240"/>
        <v>1.0040449629999999</v>
      </c>
      <c r="O523" s="12">
        <f t="shared" ca="1" si="241"/>
        <v>1.0127630649999999</v>
      </c>
      <c r="P523" s="17">
        <f t="shared" si="242"/>
        <v>0</v>
      </c>
      <c r="Q523" s="14">
        <f t="shared" ca="1" si="243"/>
        <v>127630.64999999</v>
      </c>
      <c r="R523" s="21">
        <f t="shared" si="228"/>
        <v>0</v>
      </c>
      <c r="S523" s="14">
        <f t="shared" si="244"/>
        <v>0</v>
      </c>
      <c r="T523" s="4" t="str">
        <f t="shared" si="245"/>
        <v>J=</v>
      </c>
      <c r="U523" s="33">
        <f t="shared" si="246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29"/>
        <v>45278</v>
      </c>
      <c r="B524" s="124">
        <f t="shared" ca="1" si="232"/>
        <v>10134213.32</v>
      </c>
      <c r="C524" s="7">
        <f t="shared" si="233"/>
        <v>10000000</v>
      </c>
      <c r="D524" s="96">
        <f t="shared" si="231"/>
        <v>45275</v>
      </c>
      <c r="E524" s="94">
        <f ca="1">IF(D524&lt;$B$1,VLOOKUP(D524,[1]DI!$A$4:$B$15000,2,FALSE),0)</f>
        <v>0.11650000000000001</v>
      </c>
      <c r="F524" s="14">
        <f t="shared" ca="1" si="234"/>
        <v>1.0004373900000001</v>
      </c>
      <c r="G524" s="14">
        <f ca="1">(TRUNC(PRODUCT($F$12:$F523),16))</f>
        <v>1.27427332627713</v>
      </c>
      <c r="H524" s="14">
        <f t="shared" ca="1" si="235"/>
        <v>1.2627517634109899</v>
      </c>
      <c r="I524" s="14">
        <f t="shared" ca="1" si="236"/>
        <v>1.00912417</v>
      </c>
      <c r="J524" s="13">
        <f t="shared" si="230"/>
        <v>5.5E-2</v>
      </c>
      <c r="K524" s="33">
        <f t="shared" si="237"/>
        <v>45250</v>
      </c>
      <c r="L524" s="2">
        <f t="shared" si="238"/>
        <v>20</v>
      </c>
      <c r="M524" s="17">
        <f t="shared" si="239"/>
        <v>20</v>
      </c>
      <c r="N524" s="12">
        <f t="shared" si="240"/>
        <v>1.004258308</v>
      </c>
      <c r="O524" s="12">
        <f t="shared" ca="1" si="241"/>
        <v>1.0134213320000001</v>
      </c>
      <c r="P524" s="17">
        <f t="shared" si="242"/>
        <v>0</v>
      </c>
      <c r="Q524" s="14">
        <f t="shared" ca="1" si="243"/>
        <v>134213.32</v>
      </c>
      <c r="R524" s="21">
        <f t="shared" ref="R524:R587" si="247">IF($P524&gt;0,VLOOKUP($P524,$W$12:$AC$150,7),0)</f>
        <v>0</v>
      </c>
      <c r="S524" s="14">
        <f t="shared" si="244"/>
        <v>0</v>
      </c>
      <c r="T524" s="4" t="str">
        <f t="shared" si="245"/>
        <v>J=</v>
      </c>
      <c r="U524" s="33">
        <f t="shared" si="246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48">WORKDAY($A524,1,$W$166:$W$544)</f>
        <v>45279</v>
      </c>
      <c r="B525" s="124">
        <f t="shared" ca="1" si="232"/>
        <v>10140800.23</v>
      </c>
      <c r="C525" s="7">
        <f t="shared" si="233"/>
        <v>10000000</v>
      </c>
      <c r="D525" s="96">
        <f t="shared" si="231"/>
        <v>45278</v>
      </c>
      <c r="E525" s="94">
        <f ca="1">IF(D525&lt;$B$1,VLOOKUP(D525,[1]DI!$A$4:$B$15000,2,FALSE),0)</f>
        <v>0.11650000000000001</v>
      </c>
      <c r="F525" s="14">
        <f t="shared" ca="1" si="234"/>
        <v>1.0004373900000001</v>
      </c>
      <c r="G525" s="14">
        <f ca="1">(TRUNC(PRODUCT($F$12:$F524),16))</f>
        <v>1.27483068068731</v>
      </c>
      <c r="H525" s="14">
        <f t="shared" ca="1" si="235"/>
        <v>1.2627517634109899</v>
      </c>
      <c r="I525" s="14">
        <f t="shared" ca="1" si="236"/>
        <v>1.00956555</v>
      </c>
      <c r="J525" s="13">
        <f t="shared" ref="J525:J588" si="249">J524</f>
        <v>5.5E-2</v>
      </c>
      <c r="K525" s="33">
        <f t="shared" si="237"/>
        <v>45250</v>
      </c>
      <c r="L525" s="2">
        <f t="shared" si="238"/>
        <v>21</v>
      </c>
      <c r="M525" s="17">
        <f t="shared" si="239"/>
        <v>21</v>
      </c>
      <c r="N525" s="12">
        <f t="shared" si="240"/>
        <v>1.004471699</v>
      </c>
      <c r="O525" s="12">
        <f t="shared" ca="1" si="241"/>
        <v>1.014080023</v>
      </c>
      <c r="P525" s="17">
        <f t="shared" si="242"/>
        <v>0</v>
      </c>
      <c r="Q525" s="14">
        <f t="shared" ca="1" si="243"/>
        <v>140800.23000000001</v>
      </c>
      <c r="R525" s="21">
        <f t="shared" si="247"/>
        <v>0</v>
      </c>
      <c r="S525" s="14">
        <f t="shared" si="244"/>
        <v>0</v>
      </c>
      <c r="T525" s="4" t="str">
        <f t="shared" si="245"/>
        <v>J=</v>
      </c>
      <c r="U525" s="33">
        <f t="shared" si="246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48"/>
        <v>45280</v>
      </c>
      <c r="B526" s="124">
        <f t="shared" ca="1" si="232"/>
        <v>10147391.5</v>
      </c>
      <c r="C526" s="7">
        <f t="shared" si="233"/>
        <v>10000000</v>
      </c>
      <c r="D526" s="96">
        <f t="shared" si="231"/>
        <v>45279</v>
      </c>
      <c r="E526" s="94">
        <f ca="1">IF(D526&lt;$B$1,VLOOKUP(D526,[1]DI!$A$4:$B$15000,2,FALSE),0)</f>
        <v>0.11650000000000001</v>
      </c>
      <c r="F526" s="14">
        <f t="shared" ca="1" si="234"/>
        <v>1.0004373900000001</v>
      </c>
      <c r="G526" s="14">
        <f ca="1">(TRUNC(PRODUCT($F$12:$F525),16))</f>
        <v>1.2753882788787401</v>
      </c>
      <c r="H526" s="14">
        <f t="shared" ca="1" si="235"/>
        <v>1.2627517634109899</v>
      </c>
      <c r="I526" s="14">
        <f t="shared" ca="1" si="236"/>
        <v>1.01000713</v>
      </c>
      <c r="J526" s="13">
        <f t="shared" si="249"/>
        <v>5.5E-2</v>
      </c>
      <c r="K526" s="33">
        <f t="shared" si="237"/>
        <v>45250</v>
      </c>
      <c r="L526" s="2">
        <f t="shared" si="238"/>
        <v>22</v>
      </c>
      <c r="M526" s="17">
        <f t="shared" si="239"/>
        <v>22</v>
      </c>
      <c r="N526" s="12">
        <f t="shared" si="240"/>
        <v>1.0046851349999999</v>
      </c>
      <c r="O526" s="12">
        <f t="shared" ca="1" si="241"/>
        <v>1.01473915</v>
      </c>
      <c r="P526" s="17">
        <f t="shared" si="242"/>
        <v>25</v>
      </c>
      <c r="Q526" s="14">
        <f t="shared" ca="1" si="243"/>
        <v>147391.5</v>
      </c>
      <c r="R526" s="21">
        <f t="shared" si="247"/>
        <v>0</v>
      </c>
      <c r="S526" s="14">
        <f t="shared" si="244"/>
        <v>0</v>
      </c>
      <c r="T526" s="4" t="str">
        <f t="shared" si="245"/>
        <v>J=</v>
      </c>
      <c r="U526" s="33">
        <f t="shared" si="246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48"/>
        <v>45281</v>
      </c>
      <c r="B527" s="124">
        <f t="shared" ca="1" si="232"/>
        <v>10006499.68999999</v>
      </c>
      <c r="C527" s="7">
        <f t="shared" si="233"/>
        <v>10000000</v>
      </c>
      <c r="D527" s="96">
        <f t="shared" ref="D527:D590" si="250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34"/>
        <v>1.0004373900000001</v>
      </c>
      <c r="G527" s="14">
        <f ca="1">(TRUNC(PRODUCT($F$12:$F526),16))</f>
        <v>1.2759461209580401</v>
      </c>
      <c r="H527" s="14">
        <f t="shared" ca="1" si="235"/>
        <v>1.2753882788787401</v>
      </c>
      <c r="I527" s="14">
        <f t="shared" ca="1" si="236"/>
        <v>1.0004373900000001</v>
      </c>
      <c r="J527" s="13">
        <f t="shared" si="249"/>
        <v>5.5E-2</v>
      </c>
      <c r="K527" s="33">
        <f t="shared" si="237"/>
        <v>45280</v>
      </c>
      <c r="L527" s="2">
        <f t="shared" si="238"/>
        <v>1</v>
      </c>
      <c r="M527" s="17">
        <f t="shared" si="239"/>
        <v>1</v>
      </c>
      <c r="N527" s="12">
        <f t="shared" si="240"/>
        <v>1.0002124859999999</v>
      </c>
      <c r="O527" s="12">
        <f t="shared" ca="1" si="241"/>
        <v>1.0006499689999999</v>
      </c>
      <c r="P527" s="17">
        <f t="shared" si="242"/>
        <v>0</v>
      </c>
      <c r="Q527" s="14">
        <f t="shared" ca="1" si="243"/>
        <v>6499.6899999899997</v>
      </c>
      <c r="R527" s="21">
        <f t="shared" si="247"/>
        <v>0</v>
      </c>
      <c r="S527" s="14">
        <f t="shared" si="244"/>
        <v>0</v>
      </c>
      <c r="T527" s="4" t="str">
        <f t="shared" si="245"/>
        <v>J=</v>
      </c>
      <c r="U527" s="33">
        <f t="shared" si="246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48"/>
        <v>45282</v>
      </c>
      <c r="B528" s="124">
        <f t="shared" ca="1" si="232"/>
        <v>10013003.59</v>
      </c>
      <c r="C528" s="7">
        <f t="shared" si="233"/>
        <v>10000000</v>
      </c>
      <c r="D528" s="96">
        <f t="shared" si="250"/>
        <v>45281</v>
      </c>
      <c r="E528" s="94">
        <f ca="1">IF(D528&lt;$B$1,VLOOKUP(D528,[1]DI!$A$4:$B$15000,2,FALSE),0)</f>
        <v>0.11650000000000001</v>
      </c>
      <c r="F528" s="14">
        <f t="shared" ca="1" si="234"/>
        <v>1.0004373900000001</v>
      </c>
      <c r="G528" s="14">
        <f ca="1">(TRUNC(PRODUCT($F$12:$F527),16))</f>
        <v>1.2765042070318799</v>
      </c>
      <c r="H528" s="14">
        <f t="shared" ca="1" si="235"/>
        <v>1.2753882788787401</v>
      </c>
      <c r="I528" s="14">
        <f t="shared" ca="1" si="236"/>
        <v>1.0008749699999999</v>
      </c>
      <c r="J528" s="13">
        <f t="shared" si="249"/>
        <v>5.5E-2</v>
      </c>
      <c r="K528" s="33">
        <f t="shared" si="237"/>
        <v>45280</v>
      </c>
      <c r="L528" s="2">
        <f t="shared" si="238"/>
        <v>2</v>
      </c>
      <c r="M528" s="17">
        <f t="shared" si="239"/>
        <v>2</v>
      </c>
      <c r="N528" s="12">
        <f t="shared" si="240"/>
        <v>1.000425017</v>
      </c>
      <c r="O528" s="12">
        <f t="shared" ca="1" si="241"/>
        <v>1.001300359</v>
      </c>
      <c r="P528" s="17">
        <f t="shared" si="242"/>
        <v>0</v>
      </c>
      <c r="Q528" s="14">
        <f t="shared" ca="1" si="243"/>
        <v>13003.59</v>
      </c>
      <c r="R528" s="21">
        <f t="shared" si="247"/>
        <v>0</v>
      </c>
      <c r="S528" s="14">
        <f t="shared" si="244"/>
        <v>0</v>
      </c>
      <c r="T528" s="4" t="str">
        <f t="shared" si="245"/>
        <v>J=</v>
      </c>
      <c r="U528" s="33">
        <f t="shared" si="246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48"/>
        <v>45286</v>
      </c>
      <c r="B529" s="124">
        <f t="shared" ca="1" si="232"/>
        <v>10019511.69999999</v>
      </c>
      <c r="C529" s="7">
        <f t="shared" si="233"/>
        <v>10000000</v>
      </c>
      <c r="D529" s="96">
        <f t="shared" si="250"/>
        <v>45282</v>
      </c>
      <c r="E529" s="94">
        <f ca="1">IF(D529&lt;$B$1,VLOOKUP(D529,[1]DI!$A$4:$B$15000,2,FALSE),0)</f>
        <v>0.11650000000000001</v>
      </c>
      <c r="F529" s="14">
        <f t="shared" ca="1" si="234"/>
        <v>1.0004373900000001</v>
      </c>
      <c r="G529" s="14">
        <f ca="1">(TRUNC(PRODUCT($F$12:$F528),16))</f>
        <v>1.2770625372069999</v>
      </c>
      <c r="H529" s="14">
        <f t="shared" ca="1" si="235"/>
        <v>1.2753882788787401</v>
      </c>
      <c r="I529" s="14">
        <f t="shared" ca="1" si="236"/>
        <v>1.0013127399999999</v>
      </c>
      <c r="J529" s="13">
        <f t="shared" si="249"/>
        <v>5.5E-2</v>
      </c>
      <c r="K529" s="33">
        <f t="shared" si="237"/>
        <v>45280</v>
      </c>
      <c r="L529" s="2">
        <f t="shared" si="238"/>
        <v>3</v>
      </c>
      <c r="M529" s="17">
        <f t="shared" si="239"/>
        <v>3</v>
      </c>
      <c r="N529" s="12">
        <f t="shared" si="240"/>
        <v>1.000637593</v>
      </c>
      <c r="O529" s="12">
        <f t="shared" ca="1" si="241"/>
        <v>1.0019511699999999</v>
      </c>
      <c r="P529" s="17">
        <f t="shared" si="242"/>
        <v>0</v>
      </c>
      <c r="Q529" s="14">
        <f t="shared" ca="1" si="243"/>
        <v>19511.69999999</v>
      </c>
      <c r="R529" s="21">
        <f t="shared" si="247"/>
        <v>0</v>
      </c>
      <c r="S529" s="14">
        <f t="shared" si="244"/>
        <v>0</v>
      </c>
      <c r="T529" s="4" t="str">
        <f t="shared" si="245"/>
        <v>J=</v>
      </c>
      <c r="U529" s="33">
        <f t="shared" si="246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48"/>
        <v>45287</v>
      </c>
      <c r="B530" s="124">
        <f t="shared" ca="1" si="232"/>
        <v>10026024.12999999</v>
      </c>
      <c r="C530" s="7">
        <f t="shared" si="233"/>
        <v>10000000</v>
      </c>
      <c r="D530" s="96">
        <f t="shared" si="250"/>
        <v>45286</v>
      </c>
      <c r="E530" s="94">
        <f ca="1">IF(D530&lt;$B$1,VLOOKUP(D530,[1]DI!$A$4:$B$15000,2,FALSE),0)</f>
        <v>0.11650000000000001</v>
      </c>
      <c r="F530" s="14">
        <f t="shared" ca="1" si="234"/>
        <v>1.0004373900000001</v>
      </c>
      <c r="G530" s="14">
        <f ca="1">(TRUNC(PRODUCT($F$12:$F529),16))</f>
        <v>1.2776211115901499</v>
      </c>
      <c r="H530" s="14">
        <f t="shared" ca="1" si="235"/>
        <v>1.2753882788787401</v>
      </c>
      <c r="I530" s="14">
        <f t="shared" ca="1" si="236"/>
        <v>1.00175071</v>
      </c>
      <c r="J530" s="13">
        <f t="shared" si="249"/>
        <v>5.5E-2</v>
      </c>
      <c r="K530" s="33">
        <f t="shared" si="237"/>
        <v>45280</v>
      </c>
      <c r="L530" s="2">
        <f t="shared" si="238"/>
        <v>4</v>
      </c>
      <c r="M530" s="17">
        <f t="shared" si="239"/>
        <v>4</v>
      </c>
      <c r="N530" s="12">
        <f t="shared" si="240"/>
        <v>1.000850215</v>
      </c>
      <c r="O530" s="12">
        <f t="shared" ca="1" si="241"/>
        <v>1.002602413</v>
      </c>
      <c r="P530" s="17">
        <f t="shared" si="242"/>
        <v>0</v>
      </c>
      <c r="Q530" s="14">
        <f t="shared" ca="1" si="243"/>
        <v>26024.12999999</v>
      </c>
      <c r="R530" s="21">
        <f t="shared" si="247"/>
        <v>0</v>
      </c>
      <c r="S530" s="14">
        <f t="shared" si="244"/>
        <v>0</v>
      </c>
      <c r="T530" s="4" t="str">
        <f t="shared" si="245"/>
        <v>J=</v>
      </c>
      <c r="U530" s="33">
        <f t="shared" si="246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48"/>
        <v>45288</v>
      </c>
      <c r="B531" s="124">
        <f t="shared" ref="B531:B563" ca="1" si="251">IF(A531&lt;=TODAY(),C531+Q531,IF(AND(A531&gt;TODAY(),A531&lt;=$B$1),IF(VLOOKUP(TODAY(),$A$10:$E$5000,4,FALSE)=0,"n.d",C531+Q531),"n.d"))</f>
        <v>10032540.67</v>
      </c>
      <c r="C531" s="7">
        <f t="shared" ref="C531:C563" si="252">(C530-S530)</f>
        <v>10000000</v>
      </c>
      <c r="D531" s="96">
        <f t="shared" si="250"/>
        <v>45287</v>
      </c>
      <c r="E531" s="94">
        <f ca="1">IF(D531&lt;$B$1,VLOOKUP(D531,[1]DI!$A$4:$B$15000,2,FALSE),0)</f>
        <v>0.11650000000000001</v>
      </c>
      <c r="F531" s="14">
        <f t="shared" ref="F531:F563" ca="1" si="253">ROUND(((1+E531)^(1/252)),8)</f>
        <v>1.0004373900000001</v>
      </c>
      <c r="G531" s="14">
        <f ca="1">(TRUNC(PRODUCT($F$12:$F530),16))</f>
        <v>1.27817993028815</v>
      </c>
      <c r="H531" s="14">
        <f t="shared" ref="H531:H563" ca="1" si="254">IF(P530&gt;0,G530,H530)</f>
        <v>1.2753882788787401</v>
      </c>
      <c r="I531" s="14">
        <f t="shared" ref="I531:I563" ca="1" si="255">ROUND(G531/H531,8)</f>
        <v>1.00218886</v>
      </c>
      <c r="J531" s="13">
        <f t="shared" si="249"/>
        <v>5.5E-2</v>
      </c>
      <c r="K531" s="33">
        <f t="shared" ref="K531:K563" si="256">IF(P530&gt;0,VLOOKUP(P530,W$12:AG$150,2),K530)</f>
        <v>45280</v>
      </c>
      <c r="L531" s="2">
        <f t="shared" ref="L531:L563" si="257">IF(A531&gt;K531,IF(NETWORKDAYS(K531,A531,$W$160:$W$544)-1=0,1,NETWORKDAYS(K531,A531,$W$160:$W$544)-1),0)</f>
        <v>5</v>
      </c>
      <c r="M531" s="17">
        <f t="shared" ref="M531:M563" si="258">IF(AND(L531=1,L530=1),1,IF(L531&gt;0,IF(L531=L530,L531+1,L531),0))</f>
        <v>5</v>
      </c>
      <c r="N531" s="12">
        <f t="shared" ref="N531:N563" si="259">ROUND((J531+1)^(M531/252),9)</f>
        <v>1.001062881</v>
      </c>
      <c r="O531" s="12">
        <f t="shared" ref="O531:O563" ca="1" si="260">ROUND(I531*N531,9)</f>
        <v>1.0032540670000001</v>
      </c>
      <c r="P531" s="17">
        <f t="shared" ref="P531:P563" si="261">IF(VLOOKUP(A531,X$12:AE$150,8)=VLOOKUP(A530,X$12:AE$150,8),0,VLOOKUP(A531,X$12:AE$150,8))</f>
        <v>0</v>
      </c>
      <c r="Q531" s="14">
        <f t="shared" ref="Q531:Q563" ca="1" si="262">TRUNC(((O531-1)*C531),8)</f>
        <v>32540.67</v>
      </c>
      <c r="R531" s="21">
        <f t="shared" si="247"/>
        <v>0</v>
      </c>
      <c r="S531" s="14">
        <f t="shared" ref="S531:S563" si="263">IF(R531&gt;0,TRUNC(R531*C531,8),0)</f>
        <v>0</v>
      </c>
      <c r="T531" s="4" t="str">
        <f t="shared" ref="T531:T563" si="264">IF(P530&gt;0,VLOOKUP(P530,W$12:AG$150,10),T530)</f>
        <v>J=</v>
      </c>
      <c r="U531" s="33">
        <f t="shared" ref="U531:U563" si="265">IF(P530&gt;0,VLOOKUP(P530,W$12:AG$150,11),U530)</f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48"/>
        <v>45289</v>
      </c>
      <c r="B532" s="124">
        <f t="shared" ca="1" si="251"/>
        <v>10039061.539999999</v>
      </c>
      <c r="C532" s="7">
        <f t="shared" si="252"/>
        <v>10000000</v>
      </c>
      <c r="D532" s="96">
        <f t="shared" si="250"/>
        <v>45288</v>
      </c>
      <c r="E532" s="94">
        <f ca="1">IF(D532&lt;$B$1,VLOOKUP(D532,[1]DI!$A$4:$B$15000,2,FALSE),0)</f>
        <v>0.11650000000000001</v>
      </c>
      <c r="F532" s="14">
        <f t="shared" ca="1" si="253"/>
        <v>1.0004373900000001</v>
      </c>
      <c r="G532" s="14">
        <f ca="1">(TRUNC(PRODUCT($F$12:$F531),16))</f>
        <v>1.2787389934078499</v>
      </c>
      <c r="H532" s="14">
        <f t="shared" ca="1" si="254"/>
        <v>1.2753882788787401</v>
      </c>
      <c r="I532" s="14">
        <f t="shared" ca="1" si="255"/>
        <v>1.00262721</v>
      </c>
      <c r="J532" s="13">
        <f t="shared" si="249"/>
        <v>5.5E-2</v>
      </c>
      <c r="K532" s="33">
        <f t="shared" si="256"/>
        <v>45280</v>
      </c>
      <c r="L532" s="2">
        <f t="shared" si="257"/>
        <v>6</v>
      </c>
      <c r="M532" s="17">
        <f t="shared" si="258"/>
        <v>6</v>
      </c>
      <c r="N532" s="12">
        <f t="shared" si="259"/>
        <v>1.0012755929999999</v>
      </c>
      <c r="O532" s="12">
        <f t="shared" ca="1" si="260"/>
        <v>1.0039061540000001</v>
      </c>
      <c r="P532" s="17">
        <f t="shared" si="261"/>
        <v>0</v>
      </c>
      <c r="Q532" s="14">
        <f t="shared" ca="1" si="262"/>
        <v>39061.54</v>
      </c>
      <c r="R532" s="21">
        <f t="shared" si="247"/>
        <v>0</v>
      </c>
      <c r="S532" s="14">
        <f t="shared" si="263"/>
        <v>0</v>
      </c>
      <c r="T532" s="4" t="str">
        <f t="shared" si="264"/>
        <v>J=</v>
      </c>
      <c r="U532" s="33">
        <f t="shared" si="265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48"/>
        <v>45293</v>
      </c>
      <c r="B533" s="124">
        <f t="shared" ca="1" si="251"/>
        <v>10045586.630000001</v>
      </c>
      <c r="C533" s="7">
        <f t="shared" si="252"/>
        <v>10000000</v>
      </c>
      <c r="D533" s="96">
        <f t="shared" si="250"/>
        <v>45289</v>
      </c>
      <c r="E533" s="94">
        <f ca="1">IF(D533&lt;$B$1,VLOOKUP(D533,[1]DI!$A$4:$B$15000,2,FALSE),0)</f>
        <v>0.11650000000000001</v>
      </c>
      <c r="F533" s="14">
        <f t="shared" ca="1" si="253"/>
        <v>1.0004373900000001</v>
      </c>
      <c r="G533" s="14">
        <f ca="1">(TRUNC(PRODUCT($F$12:$F532),16))</f>
        <v>1.27929830105618</v>
      </c>
      <c r="H533" s="14">
        <f t="shared" ca="1" si="254"/>
        <v>1.2753882788787401</v>
      </c>
      <c r="I533" s="14">
        <f t="shared" ca="1" si="255"/>
        <v>1.00306575</v>
      </c>
      <c r="J533" s="13">
        <f t="shared" si="249"/>
        <v>5.5E-2</v>
      </c>
      <c r="K533" s="33">
        <f t="shared" si="256"/>
        <v>45280</v>
      </c>
      <c r="L533" s="2">
        <f t="shared" si="257"/>
        <v>7</v>
      </c>
      <c r="M533" s="17">
        <f t="shared" si="258"/>
        <v>7</v>
      </c>
      <c r="N533" s="12">
        <f t="shared" si="259"/>
        <v>1.00148835</v>
      </c>
      <c r="O533" s="12">
        <f t="shared" ca="1" si="260"/>
        <v>1.0045586630000001</v>
      </c>
      <c r="P533" s="17">
        <f t="shared" si="261"/>
        <v>0</v>
      </c>
      <c r="Q533" s="14">
        <f t="shared" ca="1" si="262"/>
        <v>45586.63</v>
      </c>
      <c r="R533" s="21">
        <f t="shared" si="247"/>
        <v>0</v>
      </c>
      <c r="S533" s="14">
        <f t="shared" si="263"/>
        <v>0</v>
      </c>
      <c r="T533" s="4" t="str">
        <f t="shared" si="264"/>
        <v>J=</v>
      </c>
      <c r="U533" s="33">
        <f t="shared" si="265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48"/>
        <v>45294</v>
      </c>
      <c r="B534" s="124">
        <f t="shared" ca="1" si="251"/>
        <v>10052115.93999999</v>
      </c>
      <c r="C534" s="7">
        <f t="shared" si="252"/>
        <v>10000000</v>
      </c>
      <c r="D534" s="96">
        <f t="shared" si="250"/>
        <v>45293</v>
      </c>
      <c r="E534" s="94">
        <f ca="1">IF(D534&lt;$B$1,VLOOKUP(D534,[1]DI!$A$4:$B$15000,2,FALSE),0)</f>
        <v>0.11650000000000001</v>
      </c>
      <c r="F534" s="14">
        <f t="shared" ca="1" si="253"/>
        <v>1.0004373900000001</v>
      </c>
      <c r="G534" s="14">
        <f ca="1">(TRUNC(PRODUCT($F$12:$F533),16))</f>
        <v>1.27985785334008</v>
      </c>
      <c r="H534" s="14">
        <f t="shared" ca="1" si="254"/>
        <v>1.2753882788787401</v>
      </c>
      <c r="I534" s="14">
        <f t="shared" ca="1" si="255"/>
        <v>1.0035044799999999</v>
      </c>
      <c r="J534" s="13">
        <f t="shared" si="249"/>
        <v>5.5E-2</v>
      </c>
      <c r="K534" s="33">
        <f t="shared" si="256"/>
        <v>45280</v>
      </c>
      <c r="L534" s="2">
        <f t="shared" si="257"/>
        <v>8</v>
      </c>
      <c r="M534" s="17">
        <f t="shared" si="258"/>
        <v>8</v>
      </c>
      <c r="N534" s="12">
        <f t="shared" si="259"/>
        <v>1.0017011520000001</v>
      </c>
      <c r="O534" s="12">
        <f t="shared" ca="1" si="260"/>
        <v>1.0052115939999999</v>
      </c>
      <c r="P534" s="17">
        <f t="shared" si="261"/>
        <v>0</v>
      </c>
      <c r="Q534" s="14">
        <f t="shared" ca="1" si="262"/>
        <v>52115.939999989998</v>
      </c>
      <c r="R534" s="21">
        <f t="shared" si="247"/>
        <v>0</v>
      </c>
      <c r="S534" s="14">
        <f t="shared" si="263"/>
        <v>0</v>
      </c>
      <c r="T534" s="4" t="str">
        <f t="shared" si="264"/>
        <v>J=</v>
      </c>
      <c r="U534" s="33">
        <f t="shared" si="265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48"/>
        <v>45295</v>
      </c>
      <c r="B535" s="124">
        <f t="shared" ca="1" si="251"/>
        <v>10058649.479999989</v>
      </c>
      <c r="C535" s="7">
        <f t="shared" si="252"/>
        <v>10000000</v>
      </c>
      <c r="D535" s="96">
        <f t="shared" si="250"/>
        <v>45294</v>
      </c>
      <c r="E535" s="94">
        <f ca="1">IF(D535&lt;$B$1,VLOOKUP(D535,[1]DI!$A$4:$B$15000,2,FALSE),0)</f>
        <v>0.11650000000000001</v>
      </c>
      <c r="F535" s="14">
        <f t="shared" ca="1" si="253"/>
        <v>1.0004373900000001</v>
      </c>
      <c r="G535" s="14">
        <f ca="1">(TRUNC(PRODUCT($F$12:$F534),16))</f>
        <v>1.2804176503665501</v>
      </c>
      <c r="H535" s="14">
        <f t="shared" ca="1" si="254"/>
        <v>1.2753882788787401</v>
      </c>
      <c r="I535" s="14">
        <f t="shared" ca="1" si="255"/>
        <v>1.0039434</v>
      </c>
      <c r="J535" s="13">
        <f t="shared" si="249"/>
        <v>5.5E-2</v>
      </c>
      <c r="K535" s="33">
        <f t="shared" si="256"/>
        <v>45280</v>
      </c>
      <c r="L535" s="2">
        <f t="shared" si="257"/>
        <v>9</v>
      </c>
      <c r="M535" s="17">
        <f t="shared" si="258"/>
        <v>9</v>
      </c>
      <c r="N535" s="12">
        <f t="shared" si="259"/>
        <v>1.001914</v>
      </c>
      <c r="O535" s="12">
        <f t="shared" ca="1" si="260"/>
        <v>1.0058649479999999</v>
      </c>
      <c r="P535" s="17">
        <f t="shared" si="261"/>
        <v>0</v>
      </c>
      <c r="Q535" s="14">
        <f t="shared" ca="1" si="262"/>
        <v>58649.479999989999</v>
      </c>
      <c r="R535" s="21">
        <f t="shared" si="247"/>
        <v>0</v>
      </c>
      <c r="S535" s="14">
        <f t="shared" si="263"/>
        <v>0</v>
      </c>
      <c r="T535" s="4" t="str">
        <f t="shared" si="264"/>
        <v>J=</v>
      </c>
      <c r="U535" s="33">
        <f t="shared" si="265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48"/>
        <v>45296</v>
      </c>
      <c r="B536" s="124">
        <f t="shared" ca="1" si="251"/>
        <v>10065187.33</v>
      </c>
      <c r="C536" s="7">
        <f t="shared" si="252"/>
        <v>10000000</v>
      </c>
      <c r="D536" s="96">
        <f t="shared" si="250"/>
        <v>45295</v>
      </c>
      <c r="E536" s="94">
        <f ca="1">IF(D536&lt;$B$1,VLOOKUP(D536,[1]DI!$A$4:$B$15000,2,FALSE),0)</f>
        <v>0.11650000000000001</v>
      </c>
      <c r="F536" s="14">
        <f t="shared" ca="1" si="253"/>
        <v>1.0004373900000001</v>
      </c>
      <c r="G536" s="14">
        <f ca="1">(TRUNC(PRODUCT($F$12:$F535),16))</f>
        <v>1.2809776922426499</v>
      </c>
      <c r="H536" s="14">
        <f t="shared" ca="1" si="254"/>
        <v>1.2753882788787401</v>
      </c>
      <c r="I536" s="14">
        <f t="shared" ca="1" si="255"/>
        <v>1.0043825200000001</v>
      </c>
      <c r="J536" s="13">
        <f t="shared" si="249"/>
        <v>5.5E-2</v>
      </c>
      <c r="K536" s="33">
        <f t="shared" si="256"/>
        <v>45280</v>
      </c>
      <c r="L536" s="2">
        <f t="shared" si="257"/>
        <v>10</v>
      </c>
      <c r="M536" s="17">
        <f t="shared" si="258"/>
        <v>10</v>
      </c>
      <c r="N536" s="12">
        <f t="shared" si="259"/>
        <v>1.0021268919999999</v>
      </c>
      <c r="O536" s="12">
        <f t="shared" ca="1" si="260"/>
        <v>1.0065187330000001</v>
      </c>
      <c r="P536" s="17">
        <f t="shared" si="261"/>
        <v>0</v>
      </c>
      <c r="Q536" s="14">
        <f t="shared" ca="1" si="262"/>
        <v>65187.33</v>
      </c>
      <c r="R536" s="21">
        <f t="shared" si="247"/>
        <v>0</v>
      </c>
      <c r="S536" s="14">
        <f t="shared" si="263"/>
        <v>0</v>
      </c>
      <c r="T536" s="4" t="str">
        <f t="shared" si="264"/>
        <v>J=</v>
      </c>
      <c r="U536" s="33">
        <f t="shared" si="265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48"/>
        <v>45299</v>
      </c>
      <c r="B537" s="124">
        <f t="shared" ca="1" si="251"/>
        <v>10071729.419999991</v>
      </c>
      <c r="C537" s="7">
        <f t="shared" si="252"/>
        <v>10000000</v>
      </c>
      <c r="D537" s="96">
        <f t="shared" si="250"/>
        <v>45296</v>
      </c>
      <c r="E537" s="94">
        <f ca="1">IF(D537&lt;$B$1,VLOOKUP(D537,[1]DI!$A$4:$B$15000,2,FALSE),0)</f>
        <v>0.11650000000000001</v>
      </c>
      <c r="F537" s="14">
        <f t="shared" ca="1" si="253"/>
        <v>1.0004373900000001</v>
      </c>
      <c r="G537" s="14">
        <f ca="1">(TRUNC(PRODUCT($F$12:$F536),16))</f>
        <v>1.28153797907546</v>
      </c>
      <c r="H537" s="14">
        <f t="shared" ca="1" si="254"/>
        <v>1.2753882788787401</v>
      </c>
      <c r="I537" s="14">
        <f t="shared" ca="1" si="255"/>
        <v>1.00482183</v>
      </c>
      <c r="J537" s="13">
        <f t="shared" si="249"/>
        <v>5.5E-2</v>
      </c>
      <c r="K537" s="33">
        <f t="shared" si="256"/>
        <v>45280</v>
      </c>
      <c r="L537" s="2">
        <f t="shared" si="257"/>
        <v>11</v>
      </c>
      <c r="M537" s="17">
        <f t="shared" si="258"/>
        <v>11</v>
      </c>
      <c r="N537" s="12">
        <f t="shared" si="259"/>
        <v>1.0023398299999999</v>
      </c>
      <c r="O537" s="12">
        <f t="shared" ca="1" si="260"/>
        <v>1.007172942</v>
      </c>
      <c r="P537" s="17">
        <f t="shared" si="261"/>
        <v>0</v>
      </c>
      <c r="Q537" s="14">
        <f t="shared" ca="1" si="262"/>
        <v>71729.419999990001</v>
      </c>
      <c r="R537" s="21">
        <f t="shared" si="247"/>
        <v>0</v>
      </c>
      <c r="S537" s="14">
        <f t="shared" si="263"/>
        <v>0</v>
      </c>
      <c r="T537" s="4" t="str">
        <f t="shared" si="264"/>
        <v>J=</v>
      </c>
      <c r="U537" s="33">
        <f t="shared" si="265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48"/>
        <v>45300</v>
      </c>
      <c r="B538" s="124">
        <f t="shared" ca="1" si="251"/>
        <v>10078275.640000001</v>
      </c>
      <c r="C538" s="7">
        <f t="shared" si="252"/>
        <v>10000000</v>
      </c>
      <c r="D538" s="96">
        <f t="shared" si="250"/>
        <v>45299</v>
      </c>
      <c r="E538" s="94">
        <f ca="1">IF(D538&lt;$B$1,VLOOKUP(D538,[1]DI!$A$4:$B$15000,2,FALSE),0)</f>
        <v>0.11650000000000001</v>
      </c>
      <c r="F538" s="14">
        <f t="shared" ca="1" si="253"/>
        <v>1.0004373900000001</v>
      </c>
      <c r="G538" s="14">
        <f ca="1">(TRUNC(PRODUCT($F$12:$F537),16))</f>
        <v>1.2820985109721299</v>
      </c>
      <c r="H538" s="14">
        <f t="shared" ca="1" si="254"/>
        <v>1.2753882788787401</v>
      </c>
      <c r="I538" s="14">
        <f t="shared" ca="1" si="255"/>
        <v>1.00526132</v>
      </c>
      <c r="J538" s="13">
        <f t="shared" si="249"/>
        <v>5.5E-2</v>
      </c>
      <c r="K538" s="33">
        <f t="shared" si="256"/>
        <v>45280</v>
      </c>
      <c r="L538" s="2">
        <f t="shared" si="257"/>
        <v>12</v>
      </c>
      <c r="M538" s="17">
        <f t="shared" si="258"/>
        <v>12</v>
      </c>
      <c r="N538" s="12">
        <f t="shared" si="259"/>
        <v>1.0025528130000001</v>
      </c>
      <c r="O538" s="12">
        <f t="shared" ca="1" si="260"/>
        <v>1.0078275640000001</v>
      </c>
      <c r="P538" s="17">
        <f t="shared" si="261"/>
        <v>0</v>
      </c>
      <c r="Q538" s="14">
        <f t="shared" ca="1" si="262"/>
        <v>78275.64</v>
      </c>
      <c r="R538" s="21">
        <f t="shared" si="247"/>
        <v>0</v>
      </c>
      <c r="S538" s="14">
        <f t="shared" si="263"/>
        <v>0</v>
      </c>
      <c r="T538" s="4" t="str">
        <f t="shared" si="264"/>
        <v>J=</v>
      </c>
      <c r="U538" s="33">
        <f t="shared" si="265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48"/>
        <v>45301</v>
      </c>
      <c r="B539" s="124">
        <f t="shared" ca="1" si="251"/>
        <v>10084826.300000001</v>
      </c>
      <c r="C539" s="7">
        <f t="shared" si="252"/>
        <v>10000000</v>
      </c>
      <c r="D539" s="96">
        <f t="shared" si="250"/>
        <v>45300</v>
      </c>
      <c r="E539" s="94">
        <f ca="1">IF(D539&lt;$B$1,VLOOKUP(D539,[1]DI!$A$4:$B$15000,2,FALSE),0)</f>
        <v>0.11650000000000001</v>
      </c>
      <c r="F539" s="14">
        <f t="shared" ca="1" si="253"/>
        <v>1.0004373900000001</v>
      </c>
      <c r="G539" s="14">
        <f ca="1">(TRUNC(PRODUCT($F$12:$F538),16))</f>
        <v>1.28265928803984</v>
      </c>
      <c r="H539" s="14">
        <f t="shared" ca="1" si="254"/>
        <v>1.2753882788787401</v>
      </c>
      <c r="I539" s="14">
        <f t="shared" ca="1" si="255"/>
        <v>1.0057010200000001</v>
      </c>
      <c r="J539" s="13">
        <f t="shared" si="249"/>
        <v>5.5E-2</v>
      </c>
      <c r="K539" s="33">
        <f t="shared" si="256"/>
        <v>45280</v>
      </c>
      <c r="L539" s="2">
        <f t="shared" si="257"/>
        <v>13</v>
      </c>
      <c r="M539" s="17">
        <f t="shared" si="258"/>
        <v>13</v>
      </c>
      <c r="N539" s="12">
        <f t="shared" si="259"/>
        <v>1.0027658420000001</v>
      </c>
      <c r="O539" s="12">
        <f t="shared" ca="1" si="260"/>
        <v>1.00848263</v>
      </c>
      <c r="P539" s="17">
        <f t="shared" si="261"/>
        <v>0</v>
      </c>
      <c r="Q539" s="14">
        <f t="shared" ca="1" si="262"/>
        <v>84826.3</v>
      </c>
      <c r="R539" s="21">
        <f t="shared" si="247"/>
        <v>0</v>
      </c>
      <c r="S539" s="14">
        <f t="shared" si="263"/>
        <v>0</v>
      </c>
      <c r="T539" s="4" t="str">
        <f t="shared" si="264"/>
        <v>J=</v>
      </c>
      <c r="U539" s="33">
        <f t="shared" si="265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48"/>
        <v>45302</v>
      </c>
      <c r="B540" s="124">
        <f t="shared" ca="1" si="251"/>
        <v>10091381.079999991</v>
      </c>
      <c r="C540" s="7">
        <f t="shared" si="252"/>
        <v>10000000</v>
      </c>
      <c r="D540" s="96">
        <f t="shared" si="250"/>
        <v>45301</v>
      </c>
      <c r="E540" s="94">
        <f ca="1">IF(D540&lt;$B$1,VLOOKUP(D540,[1]DI!$A$4:$B$15000,2,FALSE),0)</f>
        <v>0.11650000000000001</v>
      </c>
      <c r="F540" s="14">
        <f t="shared" ca="1" si="253"/>
        <v>1.0004373900000001</v>
      </c>
      <c r="G540" s="14">
        <f ca="1">(TRUNC(PRODUCT($F$12:$F539),16))</f>
        <v>1.2832203103858399</v>
      </c>
      <c r="H540" s="14">
        <f t="shared" ca="1" si="254"/>
        <v>1.2753882788787401</v>
      </c>
      <c r="I540" s="14">
        <f t="shared" ca="1" si="255"/>
        <v>1.0061408999999999</v>
      </c>
      <c r="J540" s="13">
        <f t="shared" si="249"/>
        <v>5.5E-2</v>
      </c>
      <c r="K540" s="33">
        <f t="shared" si="256"/>
        <v>45280</v>
      </c>
      <c r="L540" s="2">
        <f t="shared" si="257"/>
        <v>14</v>
      </c>
      <c r="M540" s="17">
        <f t="shared" si="258"/>
        <v>14</v>
      </c>
      <c r="N540" s="12">
        <f t="shared" si="259"/>
        <v>1.0029789149999999</v>
      </c>
      <c r="O540" s="12">
        <f t="shared" ca="1" si="260"/>
        <v>1.0091381079999999</v>
      </c>
      <c r="P540" s="17">
        <f t="shared" si="261"/>
        <v>0</v>
      </c>
      <c r="Q540" s="14">
        <f t="shared" ca="1" si="262"/>
        <v>91381.079999990005</v>
      </c>
      <c r="R540" s="21">
        <f t="shared" si="247"/>
        <v>0</v>
      </c>
      <c r="S540" s="14">
        <f t="shared" si="263"/>
        <v>0</v>
      </c>
      <c r="T540" s="4" t="str">
        <f t="shared" si="264"/>
        <v>J=</v>
      </c>
      <c r="U540" s="33">
        <f t="shared" si="265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48"/>
        <v>45303</v>
      </c>
      <c r="B541" s="124">
        <f t="shared" ca="1" si="251"/>
        <v>10097940.210000001</v>
      </c>
      <c r="C541" s="7">
        <f t="shared" si="252"/>
        <v>10000000</v>
      </c>
      <c r="D541" s="96">
        <f t="shared" si="250"/>
        <v>45302</v>
      </c>
      <c r="E541" s="94">
        <f ca="1">IF(D541&lt;$B$1,VLOOKUP(D541,[1]DI!$A$4:$B$15000,2,FALSE),0)</f>
        <v>0.11650000000000001</v>
      </c>
      <c r="F541" s="14">
        <f t="shared" ca="1" si="253"/>
        <v>1.0004373900000001</v>
      </c>
      <c r="G541" s="14">
        <f ca="1">(TRUNC(PRODUCT($F$12:$F540),16))</f>
        <v>1.2837815781174</v>
      </c>
      <c r="H541" s="14">
        <f t="shared" ca="1" si="254"/>
        <v>1.2753882788787401</v>
      </c>
      <c r="I541" s="14">
        <f t="shared" ca="1" si="255"/>
        <v>1.0065809800000001</v>
      </c>
      <c r="J541" s="13">
        <f t="shared" si="249"/>
        <v>5.5E-2</v>
      </c>
      <c r="K541" s="33">
        <f t="shared" si="256"/>
        <v>45280</v>
      </c>
      <c r="L541" s="2">
        <f t="shared" si="257"/>
        <v>15</v>
      </c>
      <c r="M541" s="17">
        <f t="shared" si="258"/>
        <v>15</v>
      </c>
      <c r="N541" s="12">
        <f t="shared" si="259"/>
        <v>1.003192034</v>
      </c>
      <c r="O541" s="12">
        <f t="shared" ca="1" si="260"/>
        <v>1.009794021</v>
      </c>
      <c r="P541" s="17">
        <f t="shared" si="261"/>
        <v>0</v>
      </c>
      <c r="Q541" s="14">
        <f t="shared" ca="1" si="262"/>
        <v>97940.21</v>
      </c>
      <c r="R541" s="21">
        <f t="shared" si="247"/>
        <v>0</v>
      </c>
      <c r="S541" s="14">
        <f t="shared" si="263"/>
        <v>0</v>
      </c>
      <c r="T541" s="4" t="str">
        <f t="shared" si="264"/>
        <v>J=</v>
      </c>
      <c r="U541" s="33">
        <f t="shared" si="265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48"/>
        <v>45306</v>
      </c>
      <c r="B542" s="124">
        <f t="shared" ca="1" si="251"/>
        <v>10104503.469999989</v>
      </c>
      <c r="C542" s="7">
        <f t="shared" si="252"/>
        <v>10000000</v>
      </c>
      <c r="D542" s="96">
        <f t="shared" si="250"/>
        <v>45303</v>
      </c>
      <c r="E542" s="94">
        <f ca="1">IF(D542&lt;$B$1,VLOOKUP(D542,[1]DI!$A$4:$B$15000,2,FALSE),0)</f>
        <v>0.11650000000000001</v>
      </c>
      <c r="F542" s="14">
        <f t="shared" ca="1" si="253"/>
        <v>1.0004373900000001</v>
      </c>
      <c r="G542" s="14">
        <f ca="1">(TRUNC(PRODUCT($F$12:$F541),16))</f>
        <v>1.2843430913418501</v>
      </c>
      <c r="H542" s="14">
        <f t="shared" ca="1" si="254"/>
        <v>1.2753882788787401</v>
      </c>
      <c r="I542" s="14">
        <f t="shared" ca="1" si="255"/>
        <v>1.00702124</v>
      </c>
      <c r="J542" s="13">
        <f t="shared" si="249"/>
        <v>5.5E-2</v>
      </c>
      <c r="K542" s="33">
        <f t="shared" si="256"/>
        <v>45280</v>
      </c>
      <c r="L542" s="2">
        <f t="shared" si="257"/>
        <v>16</v>
      </c>
      <c r="M542" s="17">
        <f t="shared" si="258"/>
        <v>16</v>
      </c>
      <c r="N542" s="12">
        <f t="shared" si="259"/>
        <v>1.0034051980000001</v>
      </c>
      <c r="O542" s="12">
        <f t="shared" ca="1" si="260"/>
        <v>1.0104503469999999</v>
      </c>
      <c r="P542" s="17">
        <f t="shared" si="261"/>
        <v>0</v>
      </c>
      <c r="Q542" s="14">
        <f t="shared" ca="1" si="262"/>
        <v>104503.46999999</v>
      </c>
      <c r="R542" s="21">
        <f t="shared" si="247"/>
        <v>0</v>
      </c>
      <c r="S542" s="14">
        <f t="shared" si="263"/>
        <v>0</v>
      </c>
      <c r="T542" s="4" t="str">
        <f t="shared" si="264"/>
        <v>J=</v>
      </c>
      <c r="U542" s="33">
        <f t="shared" si="265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48"/>
        <v>45307</v>
      </c>
      <c r="B543" s="124">
        <f t="shared" ca="1" si="251"/>
        <v>10111071.18</v>
      </c>
      <c r="C543" s="7">
        <f t="shared" si="252"/>
        <v>10000000</v>
      </c>
      <c r="D543" s="96">
        <f t="shared" si="250"/>
        <v>45306</v>
      </c>
      <c r="E543" s="94">
        <f ca="1">IF(D543&lt;$B$1,VLOOKUP(D543,[1]DI!$A$4:$B$15000,2,FALSE),0)</f>
        <v>0.11650000000000001</v>
      </c>
      <c r="F543" s="14">
        <f t="shared" ca="1" si="253"/>
        <v>1.0004373900000001</v>
      </c>
      <c r="G543" s="14">
        <f ca="1">(TRUNC(PRODUCT($F$12:$F542),16))</f>
        <v>1.2849048501665701</v>
      </c>
      <c r="H543" s="14">
        <f t="shared" ca="1" si="254"/>
        <v>1.2753882788787401</v>
      </c>
      <c r="I543" s="14">
        <f t="shared" ca="1" si="255"/>
        <v>1.0074617100000001</v>
      </c>
      <c r="J543" s="13">
        <f t="shared" si="249"/>
        <v>5.5E-2</v>
      </c>
      <c r="K543" s="33">
        <f t="shared" si="256"/>
        <v>45280</v>
      </c>
      <c r="L543" s="2">
        <f t="shared" si="257"/>
        <v>17</v>
      </c>
      <c r="M543" s="17">
        <f t="shared" si="258"/>
        <v>17</v>
      </c>
      <c r="N543" s="12">
        <f t="shared" si="259"/>
        <v>1.0036184079999999</v>
      </c>
      <c r="O543" s="12">
        <f t="shared" ca="1" si="260"/>
        <v>1.011107118</v>
      </c>
      <c r="P543" s="17">
        <f t="shared" si="261"/>
        <v>0</v>
      </c>
      <c r="Q543" s="14">
        <f t="shared" ca="1" si="262"/>
        <v>111071.18</v>
      </c>
      <c r="R543" s="21">
        <f t="shared" si="247"/>
        <v>0</v>
      </c>
      <c r="S543" s="14">
        <f t="shared" si="263"/>
        <v>0</v>
      </c>
      <c r="T543" s="4" t="str">
        <f t="shared" si="264"/>
        <v>J=</v>
      </c>
      <c r="U543" s="33">
        <f t="shared" si="265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48"/>
        <v>45308</v>
      </c>
      <c r="B544" s="124">
        <f t="shared" ca="1" si="251"/>
        <v>10117643.02</v>
      </c>
      <c r="C544" s="7">
        <f t="shared" si="252"/>
        <v>10000000</v>
      </c>
      <c r="D544" s="96">
        <f t="shared" si="250"/>
        <v>45307</v>
      </c>
      <c r="E544" s="94">
        <f ca="1">IF(D544&lt;$B$1,VLOOKUP(D544,[1]DI!$A$4:$B$15000,2,FALSE),0)</f>
        <v>0.11650000000000001</v>
      </c>
      <c r="F544" s="14">
        <f t="shared" ca="1" si="253"/>
        <v>1.0004373900000001</v>
      </c>
      <c r="G544" s="14">
        <f ca="1">(TRUNC(PRODUCT($F$12:$F543),16))</f>
        <v>1.28546685469898</v>
      </c>
      <c r="H544" s="14">
        <f t="shared" ca="1" si="254"/>
        <v>1.2753882788787401</v>
      </c>
      <c r="I544" s="14">
        <f t="shared" ca="1" si="255"/>
        <v>1.0079023600000001</v>
      </c>
      <c r="J544" s="13">
        <f t="shared" si="249"/>
        <v>5.5E-2</v>
      </c>
      <c r="K544" s="33">
        <f t="shared" si="256"/>
        <v>45280</v>
      </c>
      <c r="L544" s="2">
        <f t="shared" si="257"/>
        <v>18</v>
      </c>
      <c r="M544" s="17">
        <f t="shared" si="258"/>
        <v>18</v>
      </c>
      <c r="N544" s="12">
        <f t="shared" si="259"/>
        <v>1.0038316629999999</v>
      </c>
      <c r="O544" s="12">
        <f t="shared" ca="1" si="260"/>
        <v>1.011764302</v>
      </c>
      <c r="P544" s="17">
        <f t="shared" si="261"/>
        <v>0</v>
      </c>
      <c r="Q544" s="14">
        <f t="shared" ca="1" si="262"/>
        <v>117643.02</v>
      </c>
      <c r="R544" s="21">
        <f t="shared" si="247"/>
        <v>0</v>
      </c>
      <c r="S544" s="14">
        <f t="shared" si="263"/>
        <v>0</v>
      </c>
      <c r="T544" s="4" t="str">
        <f t="shared" si="264"/>
        <v>J=</v>
      </c>
      <c r="U544" s="33">
        <f t="shared" si="265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48"/>
        <v>45309</v>
      </c>
      <c r="B545" s="124">
        <f t="shared" ca="1" si="251"/>
        <v>10124219.210000001</v>
      </c>
      <c r="C545" s="7">
        <f t="shared" si="252"/>
        <v>10000000</v>
      </c>
      <c r="D545" s="96">
        <f t="shared" si="250"/>
        <v>45308</v>
      </c>
      <c r="E545" s="94">
        <f ca="1">IF(D545&lt;$B$1,VLOOKUP(D545,[1]DI!$A$4:$B$15000,2,FALSE),0)</f>
        <v>0.11650000000000001</v>
      </c>
      <c r="F545" s="14">
        <f t="shared" ca="1" si="253"/>
        <v>1.0004373900000001</v>
      </c>
      <c r="G545" s="14">
        <f ca="1">(TRUNC(PRODUCT($F$12:$F544),16))</f>
        <v>1.28602910504656</v>
      </c>
      <c r="H545" s="14">
        <f t="shared" ca="1" si="254"/>
        <v>1.2753882788787401</v>
      </c>
      <c r="I545" s="14">
        <f t="shared" ca="1" si="255"/>
        <v>1.00834321</v>
      </c>
      <c r="J545" s="13">
        <f t="shared" si="249"/>
        <v>5.5E-2</v>
      </c>
      <c r="K545" s="33">
        <f t="shared" si="256"/>
        <v>45280</v>
      </c>
      <c r="L545" s="2">
        <f t="shared" si="257"/>
        <v>19</v>
      </c>
      <c r="M545" s="17">
        <f t="shared" si="258"/>
        <v>19</v>
      </c>
      <c r="N545" s="12">
        <f t="shared" si="259"/>
        <v>1.0040449629999999</v>
      </c>
      <c r="O545" s="12">
        <f t="shared" ca="1" si="260"/>
        <v>1.0124219210000001</v>
      </c>
      <c r="P545" s="17">
        <f t="shared" si="261"/>
        <v>0</v>
      </c>
      <c r="Q545" s="14">
        <f t="shared" ca="1" si="262"/>
        <v>124219.21</v>
      </c>
      <c r="R545" s="21">
        <f t="shared" si="247"/>
        <v>0</v>
      </c>
      <c r="S545" s="14">
        <f t="shared" si="263"/>
        <v>0</v>
      </c>
      <c r="T545" s="4" t="str">
        <f t="shared" si="264"/>
        <v>J=</v>
      </c>
      <c r="U545" s="33">
        <f t="shared" si="265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48"/>
        <v>45310</v>
      </c>
      <c r="B546" s="124">
        <f t="shared" ca="1" si="251"/>
        <v>10130799.53999999</v>
      </c>
      <c r="C546" s="7">
        <f t="shared" si="252"/>
        <v>10000000</v>
      </c>
      <c r="D546" s="96">
        <f t="shared" si="250"/>
        <v>45309</v>
      </c>
      <c r="E546" s="94">
        <f ca="1">IF(D546&lt;$B$1,VLOOKUP(D546,[1]DI!$A$4:$B$15000,2,FALSE),0)</f>
        <v>0.11650000000000001</v>
      </c>
      <c r="F546" s="14">
        <f t="shared" ca="1" si="253"/>
        <v>1.0004373900000001</v>
      </c>
      <c r="G546" s="14">
        <f ca="1">(TRUNC(PRODUCT($F$12:$F545),16))</f>
        <v>1.2865916013168199</v>
      </c>
      <c r="H546" s="14">
        <f t="shared" ca="1" si="254"/>
        <v>1.2753882788787401</v>
      </c>
      <c r="I546" s="14">
        <f t="shared" ca="1" si="255"/>
        <v>1.00878424</v>
      </c>
      <c r="J546" s="13">
        <f t="shared" si="249"/>
        <v>5.5E-2</v>
      </c>
      <c r="K546" s="33">
        <f t="shared" si="256"/>
        <v>45280</v>
      </c>
      <c r="L546" s="2">
        <f t="shared" si="257"/>
        <v>20</v>
      </c>
      <c r="M546" s="17">
        <f t="shared" si="258"/>
        <v>20</v>
      </c>
      <c r="N546" s="12">
        <f t="shared" si="259"/>
        <v>1.004258308</v>
      </c>
      <c r="O546" s="12">
        <f t="shared" ca="1" si="260"/>
        <v>1.0130799539999999</v>
      </c>
      <c r="P546" s="17">
        <f t="shared" si="261"/>
        <v>0</v>
      </c>
      <c r="Q546" s="14">
        <f t="shared" ca="1" si="262"/>
        <v>130799.53999999</v>
      </c>
      <c r="R546" s="21">
        <f t="shared" si="247"/>
        <v>0</v>
      </c>
      <c r="S546" s="14">
        <f t="shared" si="263"/>
        <v>0</v>
      </c>
      <c r="T546" s="4" t="str">
        <f t="shared" si="264"/>
        <v>J=</v>
      </c>
      <c r="U546" s="33">
        <f t="shared" si="265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48"/>
        <v>45313</v>
      </c>
      <c r="B547" s="124">
        <f t="shared" ca="1" si="251"/>
        <v>10137384.33</v>
      </c>
      <c r="C547" s="7">
        <f t="shared" si="252"/>
        <v>10000000</v>
      </c>
      <c r="D547" s="96">
        <f t="shared" si="250"/>
        <v>45310</v>
      </c>
      <c r="E547" s="94">
        <f ca="1">IF(D547&lt;$B$1,VLOOKUP(D547,[1]DI!$A$4:$B$15000,2,FALSE),0)</f>
        <v>0.11650000000000001</v>
      </c>
      <c r="F547" s="14">
        <f t="shared" ca="1" si="253"/>
        <v>1.0004373900000001</v>
      </c>
      <c r="G547" s="14">
        <f ca="1">(TRUNC(PRODUCT($F$12:$F546),16))</f>
        <v>1.2871543436173201</v>
      </c>
      <c r="H547" s="14">
        <f t="shared" ca="1" si="254"/>
        <v>1.2753882788787401</v>
      </c>
      <c r="I547" s="14">
        <f t="shared" ca="1" si="255"/>
        <v>1.00922548</v>
      </c>
      <c r="J547" s="13">
        <f t="shared" si="249"/>
        <v>5.5E-2</v>
      </c>
      <c r="K547" s="33">
        <f t="shared" si="256"/>
        <v>45280</v>
      </c>
      <c r="L547" s="2">
        <f t="shared" si="257"/>
        <v>21</v>
      </c>
      <c r="M547" s="17">
        <f t="shared" si="258"/>
        <v>21</v>
      </c>
      <c r="N547" s="12">
        <f t="shared" si="259"/>
        <v>1.004471699</v>
      </c>
      <c r="O547" s="12">
        <f t="shared" ca="1" si="260"/>
        <v>1.0137384330000001</v>
      </c>
      <c r="P547" s="17">
        <f t="shared" si="261"/>
        <v>26</v>
      </c>
      <c r="Q547" s="14">
        <f t="shared" ca="1" si="262"/>
        <v>137384.32999999999</v>
      </c>
      <c r="R547" s="21">
        <f t="shared" si="247"/>
        <v>0</v>
      </c>
      <c r="S547" s="14">
        <f t="shared" si="263"/>
        <v>0</v>
      </c>
      <c r="T547" s="4" t="str">
        <f t="shared" si="264"/>
        <v>J=</v>
      </c>
      <c r="U547" s="33">
        <f t="shared" si="265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48"/>
        <v>45314</v>
      </c>
      <c r="B548" s="124">
        <f t="shared" ca="1" si="251"/>
        <v>10006499.68999999</v>
      </c>
      <c r="C548" s="7">
        <f t="shared" si="252"/>
        <v>10000000</v>
      </c>
      <c r="D548" s="96">
        <f t="shared" si="250"/>
        <v>45313</v>
      </c>
      <c r="E548" s="94">
        <f ca="1">IF(D548&lt;$B$1,VLOOKUP(D548,[1]DI!$A$4:$B$15000,2,FALSE),0)</f>
        <v>0.11650000000000001</v>
      </c>
      <c r="F548" s="14">
        <f t="shared" ca="1" si="253"/>
        <v>1.0004373900000001</v>
      </c>
      <c r="G548" s="14">
        <f ca="1">(TRUNC(PRODUCT($F$12:$F547),16))</f>
        <v>1.2877173320556701</v>
      </c>
      <c r="H548" s="14">
        <f t="shared" ca="1" si="254"/>
        <v>1.2871543436173201</v>
      </c>
      <c r="I548" s="14">
        <f t="shared" ca="1" si="255"/>
        <v>1.0004373900000001</v>
      </c>
      <c r="J548" s="13">
        <f t="shared" si="249"/>
        <v>5.5E-2</v>
      </c>
      <c r="K548" s="33">
        <f t="shared" si="256"/>
        <v>45313</v>
      </c>
      <c r="L548" s="2">
        <f t="shared" si="257"/>
        <v>1</v>
      </c>
      <c r="M548" s="17">
        <f t="shared" si="258"/>
        <v>1</v>
      </c>
      <c r="N548" s="12">
        <f t="shared" si="259"/>
        <v>1.0002124859999999</v>
      </c>
      <c r="O548" s="12">
        <f t="shared" ca="1" si="260"/>
        <v>1.0006499689999999</v>
      </c>
      <c r="P548" s="17">
        <f t="shared" si="261"/>
        <v>0</v>
      </c>
      <c r="Q548" s="14">
        <f t="shared" ca="1" si="262"/>
        <v>6499.6899999899997</v>
      </c>
      <c r="R548" s="21">
        <f t="shared" si="247"/>
        <v>0</v>
      </c>
      <c r="S548" s="14">
        <f t="shared" si="263"/>
        <v>0</v>
      </c>
      <c r="T548" s="4" t="str">
        <f t="shared" si="264"/>
        <v>J=</v>
      </c>
      <c r="U548" s="33">
        <f t="shared" si="265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48"/>
        <v>45315</v>
      </c>
      <c r="B549" s="124">
        <f t="shared" ca="1" si="251"/>
        <v>10013003.59</v>
      </c>
      <c r="C549" s="7">
        <f t="shared" si="252"/>
        <v>10000000</v>
      </c>
      <c r="D549" s="96">
        <f t="shared" si="250"/>
        <v>45314</v>
      </c>
      <c r="E549" s="94">
        <f ca="1">IF(D549&lt;$B$1,VLOOKUP(D549,[1]DI!$A$4:$B$15000,2,FALSE),0)</f>
        <v>0.11650000000000001</v>
      </c>
      <c r="F549" s="14">
        <f t="shared" ca="1" si="253"/>
        <v>1.0004373900000001</v>
      </c>
      <c r="G549" s="14">
        <f ca="1">(TRUNC(PRODUCT($F$12:$F548),16))</f>
        <v>1.2882805667395401</v>
      </c>
      <c r="H549" s="14">
        <f t="shared" ca="1" si="254"/>
        <v>1.2871543436173201</v>
      </c>
      <c r="I549" s="14">
        <f t="shared" ca="1" si="255"/>
        <v>1.0008749699999999</v>
      </c>
      <c r="J549" s="13">
        <f t="shared" si="249"/>
        <v>5.5E-2</v>
      </c>
      <c r="K549" s="33">
        <f t="shared" si="256"/>
        <v>45313</v>
      </c>
      <c r="L549" s="2">
        <f t="shared" si="257"/>
        <v>2</v>
      </c>
      <c r="M549" s="17">
        <f t="shared" si="258"/>
        <v>2</v>
      </c>
      <c r="N549" s="12">
        <f t="shared" si="259"/>
        <v>1.000425017</v>
      </c>
      <c r="O549" s="12">
        <f t="shared" ca="1" si="260"/>
        <v>1.001300359</v>
      </c>
      <c r="P549" s="17">
        <f t="shared" si="261"/>
        <v>0</v>
      </c>
      <c r="Q549" s="14">
        <f t="shared" ca="1" si="262"/>
        <v>13003.59</v>
      </c>
      <c r="R549" s="21">
        <f t="shared" si="247"/>
        <v>0</v>
      </c>
      <c r="S549" s="14">
        <f t="shared" si="263"/>
        <v>0</v>
      </c>
      <c r="T549" s="4" t="str">
        <f t="shared" si="264"/>
        <v>J=</v>
      </c>
      <c r="U549" s="33">
        <f t="shared" si="265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48"/>
        <v>45316</v>
      </c>
      <c r="B550" s="124">
        <f t="shared" ca="1" si="251"/>
        <v>10019511.69999999</v>
      </c>
      <c r="C550" s="7">
        <f t="shared" si="252"/>
        <v>10000000</v>
      </c>
      <c r="D550" s="96">
        <f t="shared" si="250"/>
        <v>45315</v>
      </c>
      <c r="E550" s="94">
        <f ca="1">IF(D550&lt;$B$1,VLOOKUP(D550,[1]DI!$A$4:$B$15000,2,FALSE),0)</f>
        <v>0.11650000000000001</v>
      </c>
      <c r="F550" s="14">
        <f t="shared" ca="1" si="253"/>
        <v>1.0004373900000001</v>
      </c>
      <c r="G550" s="14">
        <f ca="1">(TRUNC(PRODUCT($F$12:$F549),16))</f>
        <v>1.2888440477766301</v>
      </c>
      <c r="H550" s="14">
        <f t="shared" ca="1" si="254"/>
        <v>1.2871543436173201</v>
      </c>
      <c r="I550" s="14">
        <f t="shared" ca="1" si="255"/>
        <v>1.0013127399999999</v>
      </c>
      <c r="J550" s="13">
        <f t="shared" si="249"/>
        <v>5.5E-2</v>
      </c>
      <c r="K550" s="33">
        <f t="shared" si="256"/>
        <v>45313</v>
      </c>
      <c r="L550" s="2">
        <f t="shared" si="257"/>
        <v>3</v>
      </c>
      <c r="M550" s="17">
        <f t="shared" si="258"/>
        <v>3</v>
      </c>
      <c r="N550" s="12">
        <f t="shared" si="259"/>
        <v>1.000637593</v>
      </c>
      <c r="O550" s="12">
        <f t="shared" ca="1" si="260"/>
        <v>1.0019511699999999</v>
      </c>
      <c r="P550" s="17">
        <f t="shared" si="261"/>
        <v>0</v>
      </c>
      <c r="Q550" s="14">
        <f t="shared" ca="1" si="262"/>
        <v>19511.69999999</v>
      </c>
      <c r="R550" s="21">
        <f t="shared" si="247"/>
        <v>0</v>
      </c>
      <c r="S550" s="14">
        <f t="shared" si="263"/>
        <v>0</v>
      </c>
      <c r="T550" s="4" t="str">
        <f t="shared" si="264"/>
        <v>J=</v>
      </c>
      <c r="U550" s="33">
        <f t="shared" si="265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48"/>
        <v>45317</v>
      </c>
      <c r="B551" s="124">
        <f t="shared" ca="1" si="251"/>
        <v>10026024.12999999</v>
      </c>
      <c r="C551" s="7">
        <f t="shared" si="252"/>
        <v>10000000</v>
      </c>
      <c r="D551" s="96">
        <f t="shared" si="250"/>
        <v>45316</v>
      </c>
      <c r="E551" s="94">
        <f ca="1">IF(D551&lt;$B$1,VLOOKUP(D551,[1]DI!$A$4:$B$15000,2,FALSE),0)</f>
        <v>0.11650000000000001</v>
      </c>
      <c r="F551" s="14">
        <f t="shared" ca="1" si="253"/>
        <v>1.0004373900000001</v>
      </c>
      <c r="G551" s="14">
        <f ca="1">(TRUNC(PRODUCT($F$12:$F550),16))</f>
        <v>1.28940777527468</v>
      </c>
      <c r="H551" s="14">
        <f t="shared" ca="1" si="254"/>
        <v>1.2871543436173201</v>
      </c>
      <c r="I551" s="14">
        <f t="shared" ca="1" si="255"/>
        <v>1.00175071</v>
      </c>
      <c r="J551" s="13">
        <f t="shared" si="249"/>
        <v>5.5E-2</v>
      </c>
      <c r="K551" s="33">
        <f t="shared" si="256"/>
        <v>45313</v>
      </c>
      <c r="L551" s="2">
        <f t="shared" si="257"/>
        <v>4</v>
      </c>
      <c r="M551" s="17">
        <f t="shared" si="258"/>
        <v>4</v>
      </c>
      <c r="N551" s="12">
        <f t="shared" si="259"/>
        <v>1.000850215</v>
      </c>
      <c r="O551" s="12">
        <f t="shared" ca="1" si="260"/>
        <v>1.002602413</v>
      </c>
      <c r="P551" s="17">
        <f t="shared" si="261"/>
        <v>0</v>
      </c>
      <c r="Q551" s="14">
        <f t="shared" ca="1" si="262"/>
        <v>26024.12999999</v>
      </c>
      <c r="R551" s="21">
        <f t="shared" si="247"/>
        <v>0</v>
      </c>
      <c r="S551" s="14">
        <f t="shared" si="263"/>
        <v>0</v>
      </c>
      <c r="T551" s="4" t="str">
        <f t="shared" si="264"/>
        <v>J=</v>
      </c>
      <c r="U551" s="33">
        <f t="shared" si="265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48"/>
        <v>45320</v>
      </c>
      <c r="B552" s="124">
        <f t="shared" ca="1" si="251"/>
        <v>10032540.67</v>
      </c>
      <c r="C552" s="7">
        <f t="shared" si="252"/>
        <v>10000000</v>
      </c>
      <c r="D552" s="96">
        <f t="shared" si="250"/>
        <v>45317</v>
      </c>
      <c r="E552" s="94">
        <f ca="1">IF(D552&lt;$B$1,VLOOKUP(D552,[1]DI!$A$4:$B$15000,2,FALSE),0)</f>
        <v>0.11650000000000001</v>
      </c>
      <c r="F552" s="14">
        <f t="shared" ca="1" si="253"/>
        <v>1.0004373900000001</v>
      </c>
      <c r="G552" s="14">
        <f ca="1">(TRUNC(PRODUCT($F$12:$F551),16))</f>
        <v>1.2899717493415099</v>
      </c>
      <c r="H552" s="14">
        <f t="shared" ca="1" si="254"/>
        <v>1.2871543436173201</v>
      </c>
      <c r="I552" s="14">
        <f t="shared" ca="1" si="255"/>
        <v>1.00218886</v>
      </c>
      <c r="J552" s="13">
        <f t="shared" si="249"/>
        <v>5.5E-2</v>
      </c>
      <c r="K552" s="33">
        <f t="shared" si="256"/>
        <v>45313</v>
      </c>
      <c r="L552" s="2">
        <f t="shared" si="257"/>
        <v>5</v>
      </c>
      <c r="M552" s="17">
        <f t="shared" si="258"/>
        <v>5</v>
      </c>
      <c r="N552" s="12">
        <f t="shared" si="259"/>
        <v>1.001062881</v>
      </c>
      <c r="O552" s="12">
        <f t="shared" ca="1" si="260"/>
        <v>1.0032540670000001</v>
      </c>
      <c r="P552" s="17">
        <f t="shared" si="261"/>
        <v>0</v>
      </c>
      <c r="Q552" s="14">
        <f t="shared" ca="1" si="262"/>
        <v>32540.67</v>
      </c>
      <c r="R552" s="21">
        <f t="shared" si="247"/>
        <v>0</v>
      </c>
      <c r="S552" s="14">
        <f t="shared" si="263"/>
        <v>0</v>
      </c>
      <c r="T552" s="4" t="str">
        <f t="shared" si="264"/>
        <v>J=</v>
      </c>
      <c r="U552" s="33">
        <f t="shared" si="265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48"/>
        <v>45321</v>
      </c>
      <c r="B553" s="124">
        <f t="shared" ca="1" si="251"/>
        <v>10039061.539999999</v>
      </c>
      <c r="C553" s="7">
        <f t="shared" si="252"/>
        <v>10000000</v>
      </c>
      <c r="D553" s="96">
        <f t="shared" si="250"/>
        <v>45320</v>
      </c>
      <c r="E553" s="94">
        <f ca="1">IF(D553&lt;$B$1,VLOOKUP(D553,[1]DI!$A$4:$B$15000,2,FALSE),0)</f>
        <v>0.11650000000000001</v>
      </c>
      <c r="F553" s="14">
        <f t="shared" ca="1" si="253"/>
        <v>1.0004373900000001</v>
      </c>
      <c r="G553" s="14">
        <f ca="1">(TRUNC(PRODUCT($F$12:$F552),16))</f>
        <v>1.2905359700849599</v>
      </c>
      <c r="H553" s="14">
        <f t="shared" ca="1" si="254"/>
        <v>1.2871543436173201</v>
      </c>
      <c r="I553" s="14">
        <f t="shared" ca="1" si="255"/>
        <v>1.00262721</v>
      </c>
      <c r="J553" s="13">
        <f t="shared" si="249"/>
        <v>5.5E-2</v>
      </c>
      <c r="K553" s="33">
        <f t="shared" si="256"/>
        <v>45313</v>
      </c>
      <c r="L553" s="2">
        <f t="shared" si="257"/>
        <v>6</v>
      </c>
      <c r="M553" s="17">
        <f t="shared" si="258"/>
        <v>6</v>
      </c>
      <c r="N553" s="12">
        <f t="shared" si="259"/>
        <v>1.0012755929999999</v>
      </c>
      <c r="O553" s="12">
        <f t="shared" ca="1" si="260"/>
        <v>1.0039061540000001</v>
      </c>
      <c r="P553" s="17">
        <f t="shared" si="261"/>
        <v>0</v>
      </c>
      <c r="Q553" s="14">
        <f t="shared" ca="1" si="262"/>
        <v>39061.54</v>
      </c>
      <c r="R553" s="21">
        <f t="shared" si="247"/>
        <v>0</v>
      </c>
      <c r="S553" s="14">
        <f t="shared" si="263"/>
        <v>0</v>
      </c>
      <c r="T553" s="4" t="str">
        <f t="shared" si="264"/>
        <v>J=</v>
      </c>
      <c r="U553" s="33">
        <f t="shared" si="265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48"/>
        <v>45322</v>
      </c>
      <c r="B554" s="124">
        <f t="shared" ca="1" si="251"/>
        <v>10045586.630000001</v>
      </c>
      <c r="C554" s="7">
        <f t="shared" si="252"/>
        <v>10000000</v>
      </c>
      <c r="D554" s="96">
        <f t="shared" si="250"/>
        <v>45321</v>
      </c>
      <c r="E554" s="94">
        <f ca="1">IF(D554&lt;$B$1,VLOOKUP(D554,[1]DI!$A$4:$B$15000,2,FALSE),0)</f>
        <v>0.11650000000000001</v>
      </c>
      <c r="F554" s="14">
        <f t="shared" ca="1" si="253"/>
        <v>1.0004373900000001</v>
      </c>
      <c r="G554" s="14">
        <f ca="1">(TRUNC(PRODUCT($F$12:$F553),16))</f>
        <v>1.29110043761291</v>
      </c>
      <c r="H554" s="14">
        <f t="shared" ca="1" si="254"/>
        <v>1.2871543436173201</v>
      </c>
      <c r="I554" s="14">
        <f t="shared" ca="1" si="255"/>
        <v>1.00306575</v>
      </c>
      <c r="J554" s="13">
        <f t="shared" si="249"/>
        <v>5.5E-2</v>
      </c>
      <c r="K554" s="33">
        <f t="shared" si="256"/>
        <v>45313</v>
      </c>
      <c r="L554" s="2">
        <f t="shared" si="257"/>
        <v>7</v>
      </c>
      <c r="M554" s="17">
        <f t="shared" si="258"/>
        <v>7</v>
      </c>
      <c r="N554" s="12">
        <f t="shared" si="259"/>
        <v>1.00148835</v>
      </c>
      <c r="O554" s="12">
        <f t="shared" ca="1" si="260"/>
        <v>1.0045586630000001</v>
      </c>
      <c r="P554" s="17">
        <f t="shared" si="261"/>
        <v>0</v>
      </c>
      <c r="Q554" s="14">
        <f t="shared" ca="1" si="262"/>
        <v>45586.63</v>
      </c>
      <c r="R554" s="21">
        <f t="shared" si="247"/>
        <v>0</v>
      </c>
      <c r="S554" s="14">
        <f t="shared" si="263"/>
        <v>0</v>
      </c>
      <c r="T554" s="4" t="str">
        <f t="shared" si="264"/>
        <v>J=</v>
      </c>
      <c r="U554" s="33">
        <f t="shared" si="265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48"/>
        <v>45323</v>
      </c>
      <c r="B555" s="124">
        <f t="shared" ca="1" si="251"/>
        <v>10052115.93999999</v>
      </c>
      <c r="C555" s="7">
        <f t="shared" si="252"/>
        <v>10000000</v>
      </c>
      <c r="D555" s="96">
        <f t="shared" si="250"/>
        <v>45322</v>
      </c>
      <c r="E555" s="94">
        <f ca="1">IF(D555&lt;$B$1,VLOOKUP(D555,[1]DI!$A$4:$B$15000,2,FALSE),0)</f>
        <v>0.11650000000000001</v>
      </c>
      <c r="F555" s="14">
        <f t="shared" ca="1" si="253"/>
        <v>1.0004373900000001</v>
      </c>
      <c r="G555" s="14">
        <f ca="1">(TRUNC(PRODUCT($F$12:$F554),16))</f>
        <v>1.29166515203332</v>
      </c>
      <c r="H555" s="14">
        <f t="shared" ca="1" si="254"/>
        <v>1.2871543436173201</v>
      </c>
      <c r="I555" s="14">
        <f t="shared" ca="1" si="255"/>
        <v>1.0035044799999999</v>
      </c>
      <c r="J555" s="13">
        <f t="shared" si="249"/>
        <v>5.5E-2</v>
      </c>
      <c r="K555" s="33">
        <f t="shared" si="256"/>
        <v>45313</v>
      </c>
      <c r="L555" s="2">
        <f t="shared" si="257"/>
        <v>8</v>
      </c>
      <c r="M555" s="17">
        <f t="shared" si="258"/>
        <v>8</v>
      </c>
      <c r="N555" s="12">
        <f t="shared" si="259"/>
        <v>1.0017011520000001</v>
      </c>
      <c r="O555" s="12">
        <f t="shared" ca="1" si="260"/>
        <v>1.0052115939999999</v>
      </c>
      <c r="P555" s="17">
        <f t="shared" si="261"/>
        <v>0</v>
      </c>
      <c r="Q555" s="14">
        <f t="shared" ca="1" si="262"/>
        <v>52115.939999989998</v>
      </c>
      <c r="R555" s="21">
        <f t="shared" si="247"/>
        <v>0</v>
      </c>
      <c r="S555" s="14">
        <f t="shared" si="263"/>
        <v>0</v>
      </c>
      <c r="T555" s="4" t="str">
        <f t="shared" si="264"/>
        <v>J=</v>
      </c>
      <c r="U555" s="33">
        <f t="shared" si="265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48"/>
        <v>45324</v>
      </c>
      <c r="B556" s="124">
        <f t="shared" ca="1" si="251"/>
        <v>10058649.479999989</v>
      </c>
      <c r="C556" s="7">
        <f t="shared" si="252"/>
        <v>10000000</v>
      </c>
      <c r="D556" s="96">
        <f t="shared" si="250"/>
        <v>45323</v>
      </c>
      <c r="E556" s="94">
        <f ca="1">IF(D556&lt;$B$1,VLOOKUP(D556,[1]DI!$A$4:$B$15000,2,FALSE),0)</f>
        <v>0.1115</v>
      </c>
      <c r="F556" s="14">
        <f t="shared" ca="1" si="253"/>
        <v>1.00041957</v>
      </c>
      <c r="G556" s="14">
        <f ca="1">(TRUNC(PRODUCT($F$12:$F555),16))</f>
        <v>1.29223011345417</v>
      </c>
      <c r="H556" s="14">
        <f t="shared" ca="1" si="254"/>
        <v>1.2871543436173201</v>
      </c>
      <c r="I556" s="14">
        <f t="shared" ca="1" si="255"/>
        <v>1.0039434</v>
      </c>
      <c r="J556" s="13">
        <f t="shared" si="249"/>
        <v>5.5E-2</v>
      </c>
      <c r="K556" s="33">
        <f t="shared" si="256"/>
        <v>45313</v>
      </c>
      <c r="L556" s="2">
        <f t="shared" si="257"/>
        <v>9</v>
      </c>
      <c r="M556" s="17">
        <f t="shared" si="258"/>
        <v>9</v>
      </c>
      <c r="N556" s="12">
        <f t="shared" si="259"/>
        <v>1.001914</v>
      </c>
      <c r="O556" s="12">
        <f t="shared" ca="1" si="260"/>
        <v>1.0058649479999999</v>
      </c>
      <c r="P556" s="17">
        <f t="shared" si="261"/>
        <v>0</v>
      </c>
      <c r="Q556" s="14">
        <f t="shared" ca="1" si="262"/>
        <v>58649.479999989999</v>
      </c>
      <c r="R556" s="21">
        <f t="shared" si="247"/>
        <v>0</v>
      </c>
      <c r="S556" s="14">
        <f t="shared" si="263"/>
        <v>0</v>
      </c>
      <c r="T556" s="4" t="str">
        <f t="shared" si="264"/>
        <v>J=</v>
      </c>
      <c r="U556" s="33">
        <f t="shared" si="265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48"/>
        <v>45327</v>
      </c>
      <c r="B557" s="124">
        <f t="shared" ca="1" si="251"/>
        <v>10065008.04999999</v>
      </c>
      <c r="C557" s="7">
        <f t="shared" si="252"/>
        <v>10000000</v>
      </c>
      <c r="D557" s="96">
        <f t="shared" si="250"/>
        <v>45324</v>
      </c>
      <c r="E557" s="94">
        <f ca="1">IF(D557&lt;$B$1,VLOOKUP(D557,[1]DI!$A$4:$B$15000,2,FALSE),0)</f>
        <v>0.1115</v>
      </c>
      <c r="F557" s="14">
        <f t="shared" ca="1" si="253"/>
        <v>1.00041957</v>
      </c>
      <c r="G557" s="14">
        <f ca="1">(TRUNC(PRODUCT($F$12:$F556),16))</f>
        <v>1.2927722944428699</v>
      </c>
      <c r="H557" s="14">
        <f t="shared" ca="1" si="254"/>
        <v>1.2871543436173201</v>
      </c>
      <c r="I557" s="14">
        <f t="shared" ca="1" si="255"/>
        <v>1.00436463</v>
      </c>
      <c r="J557" s="13">
        <f t="shared" si="249"/>
        <v>5.5E-2</v>
      </c>
      <c r="K557" s="33">
        <f t="shared" si="256"/>
        <v>45313</v>
      </c>
      <c r="L557" s="2">
        <f t="shared" si="257"/>
        <v>10</v>
      </c>
      <c r="M557" s="17">
        <f t="shared" si="258"/>
        <v>10</v>
      </c>
      <c r="N557" s="12">
        <f t="shared" si="259"/>
        <v>1.0021268919999999</v>
      </c>
      <c r="O557" s="12">
        <f t="shared" ca="1" si="260"/>
        <v>1.0065008049999999</v>
      </c>
      <c r="P557" s="17">
        <f t="shared" si="261"/>
        <v>0</v>
      </c>
      <c r="Q557" s="14">
        <f t="shared" ca="1" si="262"/>
        <v>65008.049999989998</v>
      </c>
      <c r="R557" s="21">
        <f t="shared" si="247"/>
        <v>0</v>
      </c>
      <c r="S557" s="14">
        <f t="shared" si="263"/>
        <v>0</v>
      </c>
      <c r="T557" s="4" t="str">
        <f t="shared" si="264"/>
        <v>J=</v>
      </c>
      <c r="U557" s="33">
        <f t="shared" si="265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48"/>
        <v>45328</v>
      </c>
      <c r="B558" s="124">
        <f t="shared" ca="1" si="251"/>
        <v>10071370.58</v>
      </c>
      <c r="C558" s="7">
        <f t="shared" si="252"/>
        <v>10000000</v>
      </c>
      <c r="D558" s="96">
        <f t="shared" si="250"/>
        <v>45327</v>
      </c>
      <c r="E558" s="94">
        <f ca="1">IF(D558&lt;$B$1,VLOOKUP(D558,[1]DI!$A$4:$B$15000,2,FALSE),0)</f>
        <v>0.1115</v>
      </c>
      <c r="F558" s="14">
        <f t="shared" ca="1" si="253"/>
        <v>1.00041957</v>
      </c>
      <c r="G558" s="14">
        <f ca="1">(TRUNC(PRODUCT($F$12:$F557),16))</f>
        <v>1.2933147029144501</v>
      </c>
      <c r="H558" s="14">
        <f t="shared" ca="1" si="254"/>
        <v>1.2871543436173201</v>
      </c>
      <c r="I558" s="14">
        <f t="shared" ca="1" si="255"/>
        <v>1.00478603</v>
      </c>
      <c r="J558" s="13">
        <f t="shared" si="249"/>
        <v>5.5E-2</v>
      </c>
      <c r="K558" s="33">
        <f t="shared" si="256"/>
        <v>45313</v>
      </c>
      <c r="L558" s="2">
        <f t="shared" si="257"/>
        <v>11</v>
      </c>
      <c r="M558" s="17">
        <f t="shared" si="258"/>
        <v>11</v>
      </c>
      <c r="N558" s="12">
        <f t="shared" si="259"/>
        <v>1.0023398299999999</v>
      </c>
      <c r="O558" s="12">
        <f t="shared" ca="1" si="260"/>
        <v>1.0071370580000001</v>
      </c>
      <c r="P558" s="17">
        <f t="shared" si="261"/>
        <v>0</v>
      </c>
      <c r="Q558" s="14">
        <f t="shared" ca="1" si="262"/>
        <v>71370.58</v>
      </c>
      <c r="R558" s="21">
        <f t="shared" si="247"/>
        <v>0</v>
      </c>
      <c r="S558" s="14">
        <f t="shared" si="263"/>
        <v>0</v>
      </c>
      <c r="T558" s="4" t="str">
        <f t="shared" si="264"/>
        <v>J=</v>
      </c>
      <c r="U558" s="33">
        <f t="shared" si="265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48"/>
        <v>45329</v>
      </c>
      <c r="B559" s="124">
        <f t="shared" ca="1" si="251"/>
        <v>10077737.17</v>
      </c>
      <c r="C559" s="7">
        <f t="shared" si="252"/>
        <v>10000000</v>
      </c>
      <c r="D559" s="96">
        <f t="shared" si="250"/>
        <v>45328</v>
      </c>
      <c r="E559" s="94">
        <f ca="1">IF(D559&lt;$B$1,VLOOKUP(D559,[1]DI!$A$4:$B$15000,2,FALSE),0)</f>
        <v>0.1115</v>
      </c>
      <c r="F559" s="14">
        <f t="shared" ca="1" si="253"/>
        <v>1.00041957</v>
      </c>
      <c r="G559" s="14">
        <f ca="1">(TRUNC(PRODUCT($F$12:$F558),16))</f>
        <v>1.29385733896435</v>
      </c>
      <c r="H559" s="14">
        <f t="shared" ca="1" si="254"/>
        <v>1.2871543436173201</v>
      </c>
      <c r="I559" s="14">
        <f t="shared" ca="1" si="255"/>
        <v>1.00520761</v>
      </c>
      <c r="J559" s="13">
        <f t="shared" si="249"/>
        <v>5.5E-2</v>
      </c>
      <c r="K559" s="33">
        <f t="shared" si="256"/>
        <v>45313</v>
      </c>
      <c r="L559" s="2">
        <f t="shared" si="257"/>
        <v>12</v>
      </c>
      <c r="M559" s="17">
        <f t="shared" si="258"/>
        <v>12</v>
      </c>
      <c r="N559" s="12">
        <f t="shared" si="259"/>
        <v>1.0025528130000001</v>
      </c>
      <c r="O559" s="12">
        <f t="shared" ca="1" si="260"/>
        <v>1.0077737170000001</v>
      </c>
      <c r="P559" s="17">
        <f t="shared" si="261"/>
        <v>0</v>
      </c>
      <c r="Q559" s="14">
        <f t="shared" ca="1" si="262"/>
        <v>77737.17</v>
      </c>
      <c r="R559" s="21">
        <f t="shared" si="247"/>
        <v>0</v>
      </c>
      <c r="S559" s="14">
        <f t="shared" si="263"/>
        <v>0</v>
      </c>
      <c r="T559" s="4" t="str">
        <f t="shared" si="264"/>
        <v>J=</v>
      </c>
      <c r="U559" s="33">
        <f t="shared" si="265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48"/>
        <v>45330</v>
      </c>
      <c r="B560" s="124">
        <f t="shared" ca="1" si="251"/>
        <v>10084107.719999989</v>
      </c>
      <c r="C560" s="7">
        <f t="shared" si="252"/>
        <v>10000000</v>
      </c>
      <c r="D560" s="96">
        <f t="shared" si="250"/>
        <v>45329</v>
      </c>
      <c r="E560" s="94">
        <f ca="1">IF(D560&lt;$B$1,VLOOKUP(D560,[1]DI!$A$4:$B$15000,2,FALSE),0)</f>
        <v>0.1115</v>
      </c>
      <c r="F560" s="14">
        <f t="shared" ca="1" si="253"/>
        <v>1.00041957</v>
      </c>
      <c r="G560" s="14">
        <f ca="1">(TRUNC(PRODUCT($F$12:$F559),16))</f>
        <v>1.2944002026880601</v>
      </c>
      <c r="H560" s="14">
        <f t="shared" ca="1" si="254"/>
        <v>1.2871543436173201</v>
      </c>
      <c r="I560" s="14">
        <f t="shared" ca="1" si="255"/>
        <v>1.0056293599999999</v>
      </c>
      <c r="J560" s="13">
        <f t="shared" si="249"/>
        <v>5.5E-2</v>
      </c>
      <c r="K560" s="33">
        <f t="shared" si="256"/>
        <v>45313</v>
      </c>
      <c r="L560" s="2">
        <f t="shared" si="257"/>
        <v>13</v>
      </c>
      <c r="M560" s="17">
        <f t="shared" si="258"/>
        <v>13</v>
      </c>
      <c r="N560" s="12">
        <f t="shared" si="259"/>
        <v>1.0027658420000001</v>
      </c>
      <c r="O560" s="12">
        <f t="shared" ca="1" si="260"/>
        <v>1.008410772</v>
      </c>
      <c r="P560" s="17">
        <f t="shared" si="261"/>
        <v>0</v>
      </c>
      <c r="Q560" s="14">
        <f t="shared" ca="1" si="262"/>
        <v>84107.719999990004</v>
      </c>
      <c r="R560" s="21">
        <f t="shared" si="247"/>
        <v>0</v>
      </c>
      <c r="S560" s="14">
        <f t="shared" si="263"/>
        <v>0</v>
      </c>
      <c r="T560" s="4" t="str">
        <f t="shared" si="264"/>
        <v>J=</v>
      </c>
      <c r="U560" s="33">
        <f t="shared" si="265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48"/>
        <v>45331</v>
      </c>
      <c r="B561" s="124">
        <f t="shared" ca="1" si="251"/>
        <v>10090482.309999989</v>
      </c>
      <c r="C561" s="7">
        <f t="shared" si="252"/>
        <v>10000000</v>
      </c>
      <c r="D561" s="96">
        <f t="shared" si="250"/>
        <v>45330</v>
      </c>
      <c r="E561" s="94">
        <f ca="1">IF(D561&lt;$B$1,VLOOKUP(D561,[1]DI!$A$4:$B$15000,2,FALSE),0)</f>
        <v>0.1115</v>
      </c>
      <c r="F561" s="14">
        <f t="shared" ca="1" si="253"/>
        <v>1.00041957</v>
      </c>
      <c r="G561" s="14">
        <f ca="1">(TRUNC(PRODUCT($F$12:$F560),16))</f>
        <v>1.2949432941811001</v>
      </c>
      <c r="H561" s="14">
        <f t="shared" ca="1" si="254"/>
        <v>1.2871543436173201</v>
      </c>
      <c r="I561" s="14">
        <f t="shared" ca="1" si="255"/>
        <v>1.00605129</v>
      </c>
      <c r="J561" s="13">
        <f t="shared" si="249"/>
        <v>5.5E-2</v>
      </c>
      <c r="K561" s="33">
        <f t="shared" si="256"/>
        <v>45313</v>
      </c>
      <c r="L561" s="2">
        <f t="shared" si="257"/>
        <v>14</v>
      </c>
      <c r="M561" s="17">
        <f t="shared" si="258"/>
        <v>14</v>
      </c>
      <c r="N561" s="12">
        <f t="shared" si="259"/>
        <v>1.0029789149999999</v>
      </c>
      <c r="O561" s="12">
        <f t="shared" ca="1" si="260"/>
        <v>1.009048231</v>
      </c>
      <c r="P561" s="17">
        <f t="shared" si="261"/>
        <v>0</v>
      </c>
      <c r="Q561" s="14">
        <f t="shared" ca="1" si="262"/>
        <v>90482.309999990001</v>
      </c>
      <c r="R561" s="21">
        <f t="shared" si="247"/>
        <v>0</v>
      </c>
      <c r="S561" s="14">
        <f t="shared" si="263"/>
        <v>0</v>
      </c>
      <c r="T561" s="4" t="str">
        <f t="shared" si="264"/>
        <v>J=</v>
      </c>
      <c r="U561" s="33">
        <f t="shared" si="265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48"/>
        <v>45336</v>
      </c>
      <c r="B562" s="124">
        <f t="shared" ca="1" si="251"/>
        <v>10096860.969999989</v>
      </c>
      <c r="C562" s="7">
        <f t="shared" si="252"/>
        <v>10000000</v>
      </c>
      <c r="D562" s="96">
        <f t="shared" si="250"/>
        <v>45331</v>
      </c>
      <c r="E562" s="94">
        <f ca="1">IF(D562&lt;$B$1,VLOOKUP(D562,[1]DI!$A$4:$B$15000,2,FALSE),0)</f>
        <v>0.1115</v>
      </c>
      <c r="F562" s="14">
        <f t="shared" ca="1" si="253"/>
        <v>1.00041957</v>
      </c>
      <c r="G562" s="14">
        <f ca="1">(TRUNC(PRODUCT($F$12:$F561),16))</f>
        <v>1.2954866135390399</v>
      </c>
      <c r="H562" s="14">
        <f t="shared" ca="1" si="254"/>
        <v>1.2871543436173201</v>
      </c>
      <c r="I562" s="14">
        <f t="shared" ca="1" si="255"/>
        <v>1.0064734</v>
      </c>
      <c r="J562" s="13">
        <f t="shared" si="249"/>
        <v>5.5E-2</v>
      </c>
      <c r="K562" s="33">
        <f t="shared" si="256"/>
        <v>45313</v>
      </c>
      <c r="L562" s="2">
        <f t="shared" si="257"/>
        <v>15</v>
      </c>
      <c r="M562" s="17">
        <f t="shared" si="258"/>
        <v>15</v>
      </c>
      <c r="N562" s="12">
        <f t="shared" si="259"/>
        <v>1.003192034</v>
      </c>
      <c r="O562" s="12">
        <f t="shared" ca="1" si="260"/>
        <v>1.0096860969999999</v>
      </c>
      <c r="P562" s="17">
        <f t="shared" si="261"/>
        <v>0</v>
      </c>
      <c r="Q562" s="14">
        <f t="shared" ca="1" si="262"/>
        <v>96860.969999990004</v>
      </c>
      <c r="R562" s="21">
        <f t="shared" si="247"/>
        <v>0</v>
      </c>
      <c r="S562" s="14">
        <f t="shared" si="263"/>
        <v>0</v>
      </c>
      <c r="T562" s="4" t="str">
        <f t="shared" si="264"/>
        <v>J=</v>
      </c>
      <c r="U562" s="33">
        <f t="shared" si="265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48"/>
        <v>45337</v>
      </c>
      <c r="B563" s="124">
        <f t="shared" ca="1" si="251"/>
        <v>10103243.689999999</v>
      </c>
      <c r="C563" s="7">
        <f t="shared" si="252"/>
        <v>10000000</v>
      </c>
      <c r="D563" s="96">
        <f t="shared" si="250"/>
        <v>45336</v>
      </c>
      <c r="E563" s="94">
        <f ca="1">IF(D563&lt;$B$1,VLOOKUP(D563,[1]DI!$A$4:$B$15000,2,FALSE),0)</f>
        <v>0.1115</v>
      </c>
      <c r="F563" s="14">
        <f t="shared" ca="1" si="253"/>
        <v>1.00041957</v>
      </c>
      <c r="G563" s="14">
        <f ca="1">(TRUNC(PRODUCT($F$12:$F562),16))</f>
        <v>1.29603016085748</v>
      </c>
      <c r="H563" s="14">
        <f t="shared" ca="1" si="254"/>
        <v>1.2871543436173201</v>
      </c>
      <c r="I563" s="14">
        <f t="shared" ca="1" si="255"/>
        <v>1.0068956899999999</v>
      </c>
      <c r="J563" s="13">
        <f t="shared" si="249"/>
        <v>5.5E-2</v>
      </c>
      <c r="K563" s="33">
        <f t="shared" si="256"/>
        <v>45313</v>
      </c>
      <c r="L563" s="2">
        <f t="shared" si="257"/>
        <v>16</v>
      </c>
      <c r="M563" s="17">
        <f t="shared" si="258"/>
        <v>16</v>
      </c>
      <c r="N563" s="12">
        <f t="shared" si="259"/>
        <v>1.0034051980000001</v>
      </c>
      <c r="O563" s="12">
        <f t="shared" ca="1" si="260"/>
        <v>1.0103243690000001</v>
      </c>
      <c r="P563" s="17">
        <f t="shared" si="261"/>
        <v>0</v>
      </c>
      <c r="Q563" s="14">
        <f t="shared" ca="1" si="262"/>
        <v>103243.69</v>
      </c>
      <c r="R563" s="21">
        <f t="shared" si="247"/>
        <v>0</v>
      </c>
      <c r="S563" s="14">
        <f t="shared" si="263"/>
        <v>0</v>
      </c>
      <c r="T563" s="4" t="str">
        <f t="shared" si="264"/>
        <v>J=</v>
      </c>
      <c r="U563" s="33">
        <f t="shared" si="265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48"/>
        <v>45338</v>
      </c>
      <c r="B564" s="124">
        <f t="shared" ref="B564:B614" ca="1" si="266">IF(A564&lt;=TODAY(),C564+Q564,IF(AND(A564&gt;TODAY(),A564&lt;=$B$1),IF(VLOOKUP(TODAY(),$A$10:$E$5000,4,FALSE)=0,"n.d",C564+Q564),"n.d"))</f>
        <v>10109630.380000001</v>
      </c>
      <c r="C564" s="7">
        <f t="shared" ref="C564:C614" si="267">(C563-S563)</f>
        <v>10000000</v>
      </c>
      <c r="D564" s="96">
        <f t="shared" si="250"/>
        <v>45337</v>
      </c>
      <c r="E564" s="94">
        <f ca="1">IF(D564&lt;$B$1,VLOOKUP(D564,[1]DI!$A$4:$B$15000,2,FALSE),0)</f>
        <v>0.1115</v>
      </c>
      <c r="F564" s="14">
        <f t="shared" ref="F564:F614" ca="1" si="268">ROUND(((1+E564)^(1/252)),8)</f>
        <v>1.00041957</v>
      </c>
      <c r="G564" s="14">
        <f ca="1">(TRUNC(PRODUCT($F$12:$F563),16))</f>
        <v>1.2965739362320801</v>
      </c>
      <c r="H564" s="14">
        <f t="shared" ref="H564:H614" ca="1" si="269">IF(P563&gt;0,G563,H563)</f>
        <v>1.2871543436173201</v>
      </c>
      <c r="I564" s="14">
        <f t="shared" ref="I564:I614" ca="1" si="270">ROUND(G564/H564,8)</f>
        <v>1.0073181499999999</v>
      </c>
      <c r="J564" s="13">
        <f t="shared" si="249"/>
        <v>5.5E-2</v>
      </c>
      <c r="K564" s="33">
        <f t="shared" ref="K564:K614" si="271">IF(P563&gt;0,VLOOKUP(P563,W$12:AG$150,2),K563)</f>
        <v>45313</v>
      </c>
      <c r="L564" s="2">
        <f t="shared" ref="L564:L614" si="272">IF(A564&gt;K564,IF(NETWORKDAYS(K564,A564,$W$160:$W$544)-1=0,1,NETWORKDAYS(K564,A564,$W$160:$W$544)-1),0)</f>
        <v>17</v>
      </c>
      <c r="M564" s="17">
        <f t="shared" ref="M564:M614" si="273">IF(AND(L564=1,L563=1),1,IF(L564&gt;0,IF(L564=L563,L564+1,L564),0))</f>
        <v>17</v>
      </c>
      <c r="N564" s="12">
        <f t="shared" ref="N564:N614" si="274">ROUND((J564+1)^(M564/252),9)</f>
        <v>1.0036184079999999</v>
      </c>
      <c r="O564" s="12">
        <f t="shared" ref="O564:O614" ca="1" si="275">ROUND(I564*N564,9)</f>
        <v>1.0109630380000001</v>
      </c>
      <c r="P564" s="17">
        <f t="shared" ref="P564:P614" si="276">IF(VLOOKUP(A564,X$12:AE$150,8)=VLOOKUP(A563,X$12:AE$150,8),0,VLOOKUP(A564,X$12:AE$150,8))</f>
        <v>0</v>
      </c>
      <c r="Q564" s="14">
        <f t="shared" ref="Q564:Q614" ca="1" si="277">TRUNC(((O564-1)*C564),8)</f>
        <v>109630.38</v>
      </c>
      <c r="R564" s="21">
        <f t="shared" si="247"/>
        <v>0</v>
      </c>
      <c r="S564" s="14">
        <f t="shared" ref="S564:S614" si="278">IF(R564&gt;0,TRUNC(R564*C564,8),0)</f>
        <v>0</v>
      </c>
      <c r="T564" s="4" t="str">
        <f t="shared" ref="T564:T614" si="279">IF(P563&gt;0,VLOOKUP(P563,W$12:AG$150,10),T563)</f>
        <v>J=</v>
      </c>
      <c r="U564" s="33">
        <f t="shared" ref="U564:U614" si="280">IF(P563&gt;0,VLOOKUP(P563,W$12:AG$150,11),U563)</f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48"/>
        <v>45341</v>
      </c>
      <c r="B565" s="124">
        <f t="shared" ca="1" si="266"/>
        <v>10116021.12999999</v>
      </c>
      <c r="C565" s="7">
        <f t="shared" si="267"/>
        <v>10000000</v>
      </c>
      <c r="D565" s="96">
        <f t="shared" si="250"/>
        <v>45338</v>
      </c>
      <c r="E565" s="94">
        <f ca="1">IF(D565&lt;$B$1,VLOOKUP(D565,[1]DI!$A$4:$B$15000,2,FALSE),0)</f>
        <v>0.1115</v>
      </c>
      <c r="F565" s="14">
        <f t="shared" ca="1" si="268"/>
        <v>1.00041957</v>
      </c>
      <c r="G565" s="14">
        <f ca="1">(TRUNC(PRODUCT($F$12:$F564),16))</f>
        <v>1.2971179397585</v>
      </c>
      <c r="H565" s="14">
        <f t="shared" ca="1" si="269"/>
        <v>1.2871543436173201</v>
      </c>
      <c r="I565" s="14">
        <f t="shared" ca="1" si="270"/>
        <v>1.0077407899999999</v>
      </c>
      <c r="J565" s="13">
        <f t="shared" si="249"/>
        <v>5.5E-2</v>
      </c>
      <c r="K565" s="33">
        <f t="shared" si="271"/>
        <v>45313</v>
      </c>
      <c r="L565" s="2">
        <f t="shared" si="272"/>
        <v>18</v>
      </c>
      <c r="M565" s="17">
        <f t="shared" si="273"/>
        <v>18</v>
      </c>
      <c r="N565" s="12">
        <f t="shared" si="274"/>
        <v>1.0038316629999999</v>
      </c>
      <c r="O565" s="12">
        <f t="shared" ca="1" si="275"/>
        <v>1.0116021129999999</v>
      </c>
      <c r="P565" s="17">
        <f t="shared" si="276"/>
        <v>0</v>
      </c>
      <c r="Q565" s="14">
        <f t="shared" ca="1" si="277"/>
        <v>116021.12999998999</v>
      </c>
      <c r="R565" s="21">
        <f t="shared" si="247"/>
        <v>0</v>
      </c>
      <c r="S565" s="14">
        <f t="shared" si="278"/>
        <v>0</v>
      </c>
      <c r="T565" s="4" t="str">
        <f t="shared" si="279"/>
        <v>J=</v>
      </c>
      <c r="U565" s="33">
        <f t="shared" si="280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48"/>
        <v>45342</v>
      </c>
      <c r="B566" s="124">
        <f t="shared" ca="1" si="266"/>
        <v>10122415.949999999</v>
      </c>
      <c r="C566" s="7">
        <f t="shared" si="267"/>
        <v>10000000</v>
      </c>
      <c r="D566" s="96">
        <f t="shared" si="250"/>
        <v>45341</v>
      </c>
      <c r="E566" s="94">
        <f ca="1">IF(D566&lt;$B$1,VLOOKUP(D566,[1]DI!$A$4:$B$15000,2,FALSE),0)</f>
        <v>0.1115</v>
      </c>
      <c r="F566" s="14">
        <f t="shared" ca="1" si="268"/>
        <v>1.00041957</v>
      </c>
      <c r="G566" s="14">
        <f ca="1">(TRUNC(PRODUCT($F$12:$F565),16))</f>
        <v>1.2976621715324801</v>
      </c>
      <c r="H566" s="14">
        <f t="shared" ca="1" si="269"/>
        <v>1.2871543436173201</v>
      </c>
      <c r="I566" s="14">
        <f t="shared" ca="1" si="270"/>
        <v>1.00816361</v>
      </c>
      <c r="J566" s="13">
        <f t="shared" si="249"/>
        <v>5.5E-2</v>
      </c>
      <c r="K566" s="33">
        <f t="shared" si="271"/>
        <v>45313</v>
      </c>
      <c r="L566" s="2">
        <f t="shared" si="272"/>
        <v>19</v>
      </c>
      <c r="M566" s="17">
        <f t="shared" si="273"/>
        <v>19</v>
      </c>
      <c r="N566" s="12">
        <f t="shared" si="274"/>
        <v>1.0040449629999999</v>
      </c>
      <c r="O566" s="12">
        <f t="shared" ca="1" si="275"/>
        <v>1.0122415950000001</v>
      </c>
      <c r="P566" s="17">
        <f t="shared" si="276"/>
        <v>27</v>
      </c>
      <c r="Q566" s="14">
        <f t="shared" ca="1" si="277"/>
        <v>122415.95</v>
      </c>
      <c r="R566" s="21">
        <f t="shared" si="247"/>
        <v>0</v>
      </c>
      <c r="S566" s="14">
        <f t="shared" si="278"/>
        <v>0</v>
      </c>
      <c r="T566" s="4" t="str">
        <f t="shared" si="279"/>
        <v>J=</v>
      </c>
      <c r="U566" s="33">
        <f t="shared" si="280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48"/>
        <v>45343</v>
      </c>
      <c r="B567" s="124">
        <f t="shared" ca="1" si="266"/>
        <v>10006321.44999999</v>
      </c>
      <c r="C567" s="7">
        <f t="shared" si="267"/>
        <v>10000000</v>
      </c>
      <c r="D567" s="96">
        <f t="shared" si="250"/>
        <v>45342</v>
      </c>
      <c r="E567" s="94">
        <f ca="1">IF(D567&lt;$B$1,VLOOKUP(D567,[1]DI!$A$4:$B$15000,2,FALSE),0)</f>
        <v>0.1115</v>
      </c>
      <c r="F567" s="14">
        <f t="shared" ca="1" si="268"/>
        <v>1.00041957</v>
      </c>
      <c r="G567" s="14">
        <f ca="1">(TRUNC(PRODUCT($F$12:$F566),16))</f>
        <v>1.29820663164979</v>
      </c>
      <c r="H567" s="14">
        <f t="shared" ca="1" si="269"/>
        <v>1.2976621715324801</v>
      </c>
      <c r="I567" s="14">
        <f t="shared" ca="1" si="270"/>
        <v>1.00041957</v>
      </c>
      <c r="J567" s="13">
        <f t="shared" si="249"/>
        <v>5.5E-2</v>
      </c>
      <c r="K567" s="33">
        <f t="shared" si="271"/>
        <v>45342</v>
      </c>
      <c r="L567" s="2">
        <f t="shared" si="272"/>
        <v>1</v>
      </c>
      <c r="M567" s="17">
        <f t="shared" si="273"/>
        <v>1</v>
      </c>
      <c r="N567" s="12">
        <f t="shared" si="274"/>
        <v>1.0002124859999999</v>
      </c>
      <c r="O567" s="12">
        <f t="shared" ca="1" si="275"/>
        <v>1.000632145</v>
      </c>
      <c r="P567" s="17">
        <f t="shared" si="276"/>
        <v>0</v>
      </c>
      <c r="Q567" s="14">
        <f t="shared" ca="1" si="277"/>
        <v>6321.4499999899999</v>
      </c>
      <c r="R567" s="21">
        <f t="shared" si="247"/>
        <v>0</v>
      </c>
      <c r="S567" s="14">
        <f t="shared" si="278"/>
        <v>0</v>
      </c>
      <c r="T567" s="4" t="str">
        <f t="shared" si="279"/>
        <v>J=</v>
      </c>
      <c r="U567" s="33">
        <f t="shared" si="280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48"/>
        <v>45344</v>
      </c>
      <c r="B568" s="124">
        <f t="shared" ca="1" si="266"/>
        <v>10012646.939999999</v>
      </c>
      <c r="C568" s="7">
        <f t="shared" si="267"/>
        <v>10000000</v>
      </c>
      <c r="D568" s="96">
        <f t="shared" si="250"/>
        <v>45343</v>
      </c>
      <c r="E568" s="94">
        <f ca="1">IF(D568&lt;$B$1,VLOOKUP(D568,[1]DI!$A$4:$B$15000,2,FALSE),0)</f>
        <v>0.1115</v>
      </c>
      <c r="F568" s="14">
        <f t="shared" ca="1" si="268"/>
        <v>1.00041957</v>
      </c>
      <c r="G568" s="14">
        <f ca="1">(TRUNC(PRODUCT($F$12:$F567),16))</f>
        <v>1.29875132020624</v>
      </c>
      <c r="H568" s="14">
        <f t="shared" ca="1" si="269"/>
        <v>1.2976621715324801</v>
      </c>
      <c r="I568" s="14">
        <f t="shared" ca="1" si="270"/>
        <v>1.0008393200000001</v>
      </c>
      <c r="J568" s="13">
        <f t="shared" si="249"/>
        <v>5.5E-2</v>
      </c>
      <c r="K568" s="33">
        <f t="shared" si="271"/>
        <v>45342</v>
      </c>
      <c r="L568" s="2">
        <f t="shared" si="272"/>
        <v>2</v>
      </c>
      <c r="M568" s="17">
        <f t="shared" si="273"/>
        <v>2</v>
      </c>
      <c r="N568" s="12">
        <f t="shared" si="274"/>
        <v>1.000425017</v>
      </c>
      <c r="O568" s="12">
        <f t="shared" ca="1" si="275"/>
        <v>1.0012646940000001</v>
      </c>
      <c r="P568" s="17">
        <f t="shared" si="276"/>
        <v>0</v>
      </c>
      <c r="Q568" s="14">
        <f t="shared" ca="1" si="277"/>
        <v>12646.94</v>
      </c>
      <c r="R568" s="21">
        <f t="shared" si="247"/>
        <v>0</v>
      </c>
      <c r="S568" s="14">
        <f t="shared" si="278"/>
        <v>0</v>
      </c>
      <c r="T568" s="4" t="str">
        <f t="shared" si="279"/>
        <v>J=</v>
      </c>
      <c r="U568" s="33">
        <f t="shared" si="280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48"/>
        <v>45345</v>
      </c>
      <c r="B569" s="124">
        <f t="shared" ca="1" si="266"/>
        <v>10018976.359999999</v>
      </c>
      <c r="C569" s="7">
        <f t="shared" si="267"/>
        <v>10000000</v>
      </c>
      <c r="D569" s="96">
        <f t="shared" si="250"/>
        <v>45344</v>
      </c>
      <c r="E569" s="94">
        <f ca="1">IF(D569&lt;$B$1,VLOOKUP(D569,[1]DI!$A$4:$B$15000,2,FALSE),0)</f>
        <v>0.1115</v>
      </c>
      <c r="F569" s="14">
        <f t="shared" ca="1" si="268"/>
        <v>1.00041957</v>
      </c>
      <c r="G569" s="14">
        <f ca="1">(TRUNC(PRODUCT($F$12:$F568),16))</f>
        <v>1.29929623729766</v>
      </c>
      <c r="H569" s="14">
        <f t="shared" ca="1" si="269"/>
        <v>1.2976621715324801</v>
      </c>
      <c r="I569" s="14">
        <f t="shared" ca="1" si="270"/>
        <v>1.00125924</v>
      </c>
      <c r="J569" s="13">
        <f t="shared" si="249"/>
        <v>5.5E-2</v>
      </c>
      <c r="K569" s="33">
        <f t="shared" si="271"/>
        <v>45342</v>
      </c>
      <c r="L569" s="2">
        <f t="shared" si="272"/>
        <v>3</v>
      </c>
      <c r="M569" s="17">
        <f t="shared" si="273"/>
        <v>3</v>
      </c>
      <c r="N569" s="12">
        <f t="shared" si="274"/>
        <v>1.000637593</v>
      </c>
      <c r="O569" s="12">
        <f t="shared" ca="1" si="275"/>
        <v>1.001897636</v>
      </c>
      <c r="P569" s="17">
        <f t="shared" si="276"/>
        <v>0</v>
      </c>
      <c r="Q569" s="14">
        <f t="shared" ca="1" si="277"/>
        <v>18976.36</v>
      </c>
      <c r="R569" s="21">
        <f t="shared" si="247"/>
        <v>0</v>
      </c>
      <c r="S569" s="14">
        <f t="shared" si="278"/>
        <v>0</v>
      </c>
      <c r="T569" s="4" t="str">
        <f t="shared" si="279"/>
        <v>J=</v>
      </c>
      <c r="U569" s="33">
        <f t="shared" si="280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48"/>
        <v>45348</v>
      </c>
      <c r="B570" s="124">
        <f t="shared" ca="1" si="266"/>
        <v>10025309.829999991</v>
      </c>
      <c r="C570" s="7">
        <f t="shared" si="267"/>
        <v>10000000</v>
      </c>
      <c r="D570" s="96">
        <f t="shared" si="250"/>
        <v>45345</v>
      </c>
      <c r="E570" s="94">
        <f ca="1">IF(D570&lt;$B$1,VLOOKUP(D570,[1]DI!$A$4:$B$15000,2,FALSE),0)</f>
        <v>0.1115</v>
      </c>
      <c r="F570" s="14">
        <f t="shared" ca="1" si="268"/>
        <v>1.00041957</v>
      </c>
      <c r="G570" s="14">
        <f ca="1">(TRUNC(PRODUCT($F$12:$F569),16))</f>
        <v>1.29984138301994</v>
      </c>
      <c r="H570" s="14">
        <f t="shared" ca="1" si="269"/>
        <v>1.2976621715324801</v>
      </c>
      <c r="I570" s="14">
        <f t="shared" ca="1" si="270"/>
        <v>1.0016793399999999</v>
      </c>
      <c r="J570" s="13">
        <f t="shared" si="249"/>
        <v>5.5E-2</v>
      </c>
      <c r="K570" s="33">
        <f t="shared" si="271"/>
        <v>45342</v>
      </c>
      <c r="L570" s="2">
        <f t="shared" si="272"/>
        <v>4</v>
      </c>
      <c r="M570" s="17">
        <f t="shared" si="273"/>
        <v>4</v>
      </c>
      <c r="N570" s="12">
        <f t="shared" si="274"/>
        <v>1.000850215</v>
      </c>
      <c r="O570" s="12">
        <f t="shared" ca="1" si="275"/>
        <v>1.002530983</v>
      </c>
      <c r="P570" s="17">
        <f t="shared" si="276"/>
        <v>0</v>
      </c>
      <c r="Q570" s="14">
        <f t="shared" ca="1" si="277"/>
        <v>25309.829999990001</v>
      </c>
      <c r="R570" s="21">
        <f t="shared" si="247"/>
        <v>0</v>
      </c>
      <c r="S570" s="14">
        <f t="shared" si="278"/>
        <v>0</v>
      </c>
      <c r="T570" s="4" t="str">
        <f t="shared" si="279"/>
        <v>J=</v>
      </c>
      <c r="U570" s="33">
        <f t="shared" si="280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48"/>
        <v>45349</v>
      </c>
      <c r="B571" s="124">
        <f t="shared" ca="1" si="266"/>
        <v>10031647.23</v>
      </c>
      <c r="C571" s="7">
        <f t="shared" si="267"/>
        <v>10000000</v>
      </c>
      <c r="D571" s="96">
        <f t="shared" si="250"/>
        <v>45348</v>
      </c>
      <c r="E571" s="94">
        <f ca="1">IF(D571&lt;$B$1,VLOOKUP(D571,[1]DI!$A$4:$B$15000,2,FALSE),0)</f>
        <v>0.1115</v>
      </c>
      <c r="F571" s="14">
        <f t="shared" ca="1" si="268"/>
        <v>1.00041957</v>
      </c>
      <c r="G571" s="14">
        <f ca="1">(TRUNC(PRODUCT($F$12:$F570),16))</f>
        <v>1.30038675746901</v>
      </c>
      <c r="H571" s="14">
        <f t="shared" ca="1" si="269"/>
        <v>1.2976621715324801</v>
      </c>
      <c r="I571" s="14">
        <f t="shared" ca="1" si="270"/>
        <v>1.0020996099999999</v>
      </c>
      <c r="J571" s="13">
        <f t="shared" si="249"/>
        <v>5.5E-2</v>
      </c>
      <c r="K571" s="33">
        <f t="shared" si="271"/>
        <v>45342</v>
      </c>
      <c r="L571" s="2">
        <f t="shared" si="272"/>
        <v>5</v>
      </c>
      <c r="M571" s="17">
        <f t="shared" si="273"/>
        <v>5</v>
      </c>
      <c r="N571" s="12">
        <f t="shared" si="274"/>
        <v>1.001062881</v>
      </c>
      <c r="O571" s="12">
        <f t="shared" ca="1" si="275"/>
        <v>1.003164723</v>
      </c>
      <c r="P571" s="17">
        <f t="shared" si="276"/>
        <v>0</v>
      </c>
      <c r="Q571" s="14">
        <f t="shared" ca="1" si="277"/>
        <v>31647.23</v>
      </c>
      <c r="R571" s="21">
        <f t="shared" si="247"/>
        <v>0</v>
      </c>
      <c r="S571" s="14">
        <f t="shared" si="278"/>
        <v>0</v>
      </c>
      <c r="T571" s="4" t="str">
        <f t="shared" si="279"/>
        <v>J=</v>
      </c>
      <c r="U571" s="33">
        <f t="shared" si="280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48"/>
        <v>45350</v>
      </c>
      <c r="B572" s="124">
        <f t="shared" ca="1" si="266"/>
        <v>10037988.68</v>
      </c>
      <c r="C572" s="7">
        <f t="shared" si="267"/>
        <v>10000000</v>
      </c>
      <c r="D572" s="96">
        <f t="shared" si="250"/>
        <v>45349</v>
      </c>
      <c r="E572" s="94">
        <f ca="1">IF(D572&lt;$B$1,VLOOKUP(D572,[1]DI!$A$4:$B$15000,2,FALSE),0)</f>
        <v>0.1115</v>
      </c>
      <c r="F572" s="14">
        <f t="shared" ca="1" si="268"/>
        <v>1.00041957</v>
      </c>
      <c r="G572" s="14">
        <f ca="1">(TRUNC(PRODUCT($F$12:$F571),16))</f>
        <v>1.3009323607408401</v>
      </c>
      <c r="H572" s="14">
        <f t="shared" ca="1" si="269"/>
        <v>1.2976621715324801</v>
      </c>
      <c r="I572" s="14">
        <f t="shared" ca="1" si="270"/>
        <v>1.0025200599999999</v>
      </c>
      <c r="J572" s="13">
        <f t="shared" si="249"/>
        <v>5.5E-2</v>
      </c>
      <c r="K572" s="33">
        <f t="shared" si="271"/>
        <v>45342</v>
      </c>
      <c r="L572" s="2">
        <f t="shared" si="272"/>
        <v>6</v>
      </c>
      <c r="M572" s="17">
        <f t="shared" si="273"/>
        <v>6</v>
      </c>
      <c r="N572" s="12">
        <f t="shared" si="274"/>
        <v>1.0012755929999999</v>
      </c>
      <c r="O572" s="12">
        <f t="shared" ca="1" si="275"/>
        <v>1.0037988680000001</v>
      </c>
      <c r="P572" s="17">
        <f t="shared" si="276"/>
        <v>0</v>
      </c>
      <c r="Q572" s="14">
        <f t="shared" ca="1" si="277"/>
        <v>37988.68</v>
      </c>
      <c r="R572" s="21">
        <f t="shared" si="247"/>
        <v>0</v>
      </c>
      <c r="S572" s="14">
        <f t="shared" si="278"/>
        <v>0</v>
      </c>
      <c r="T572" s="4" t="str">
        <f t="shared" si="279"/>
        <v>J=</v>
      </c>
      <c r="U572" s="33">
        <f t="shared" si="280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48"/>
        <v>45351</v>
      </c>
      <c r="B573" s="124">
        <f t="shared" ca="1" si="266"/>
        <v>10044334.169999991</v>
      </c>
      <c r="C573" s="7">
        <f t="shared" si="267"/>
        <v>10000000</v>
      </c>
      <c r="D573" s="96">
        <f t="shared" si="250"/>
        <v>45350</v>
      </c>
      <c r="E573" s="94">
        <f ca="1">IF(D573&lt;$B$1,VLOOKUP(D573,[1]DI!$A$4:$B$15000,2,FALSE),0)</f>
        <v>0.1115</v>
      </c>
      <c r="F573" s="14">
        <f t="shared" ca="1" si="268"/>
        <v>1.00041957</v>
      </c>
      <c r="G573" s="14">
        <f ca="1">(TRUNC(PRODUCT($F$12:$F572),16))</f>
        <v>1.3014781929314401</v>
      </c>
      <c r="H573" s="14">
        <f t="shared" ca="1" si="269"/>
        <v>1.2976621715324801</v>
      </c>
      <c r="I573" s="14">
        <f t="shared" ca="1" si="270"/>
        <v>1.00294069</v>
      </c>
      <c r="J573" s="13">
        <f t="shared" si="249"/>
        <v>5.5E-2</v>
      </c>
      <c r="K573" s="33">
        <f t="shared" si="271"/>
        <v>45342</v>
      </c>
      <c r="L573" s="2">
        <f t="shared" si="272"/>
        <v>7</v>
      </c>
      <c r="M573" s="17">
        <f t="shared" si="273"/>
        <v>7</v>
      </c>
      <c r="N573" s="12">
        <f t="shared" si="274"/>
        <v>1.00148835</v>
      </c>
      <c r="O573" s="12">
        <f t="shared" ca="1" si="275"/>
        <v>1.004433417</v>
      </c>
      <c r="P573" s="17">
        <f t="shared" si="276"/>
        <v>0</v>
      </c>
      <c r="Q573" s="14">
        <f t="shared" ca="1" si="277"/>
        <v>44334.169999990001</v>
      </c>
      <c r="R573" s="21">
        <f t="shared" si="247"/>
        <v>0</v>
      </c>
      <c r="S573" s="14">
        <f t="shared" si="278"/>
        <v>0</v>
      </c>
      <c r="T573" s="4" t="str">
        <f t="shared" si="279"/>
        <v>J=</v>
      </c>
      <c r="U573" s="33">
        <f t="shared" si="280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48"/>
        <v>45352</v>
      </c>
      <c r="B574" s="124">
        <f t="shared" ca="1" si="266"/>
        <v>10050683.6</v>
      </c>
      <c r="C574" s="7">
        <f t="shared" si="267"/>
        <v>10000000</v>
      </c>
      <c r="D574" s="96">
        <f t="shared" si="250"/>
        <v>45351</v>
      </c>
      <c r="E574" s="94">
        <f ca="1">IF(D574&lt;$B$1,VLOOKUP(D574,[1]DI!$A$4:$B$15000,2,FALSE),0)</f>
        <v>0.1115</v>
      </c>
      <c r="F574" s="14">
        <f t="shared" ca="1" si="268"/>
        <v>1.00041957</v>
      </c>
      <c r="G574" s="14">
        <f ca="1">(TRUNC(PRODUCT($F$12:$F573),16))</f>
        <v>1.3020242541368501</v>
      </c>
      <c r="H574" s="14">
        <f t="shared" ca="1" si="269"/>
        <v>1.2976621715324801</v>
      </c>
      <c r="I574" s="14">
        <f t="shared" ca="1" si="270"/>
        <v>1.0033614900000001</v>
      </c>
      <c r="J574" s="13">
        <f t="shared" si="249"/>
        <v>5.5E-2</v>
      </c>
      <c r="K574" s="33">
        <f t="shared" si="271"/>
        <v>45342</v>
      </c>
      <c r="L574" s="2">
        <f t="shared" si="272"/>
        <v>8</v>
      </c>
      <c r="M574" s="17">
        <f t="shared" si="273"/>
        <v>8</v>
      </c>
      <c r="N574" s="12">
        <f t="shared" si="274"/>
        <v>1.0017011520000001</v>
      </c>
      <c r="O574" s="12">
        <f t="shared" ca="1" si="275"/>
        <v>1.0050683600000001</v>
      </c>
      <c r="P574" s="17">
        <f t="shared" si="276"/>
        <v>0</v>
      </c>
      <c r="Q574" s="14">
        <f t="shared" ca="1" si="277"/>
        <v>50683.6</v>
      </c>
      <c r="R574" s="21">
        <f t="shared" si="247"/>
        <v>0</v>
      </c>
      <c r="S574" s="14">
        <f t="shared" si="278"/>
        <v>0</v>
      </c>
      <c r="T574" s="4" t="str">
        <f t="shared" si="279"/>
        <v>J=</v>
      </c>
      <c r="U574" s="33">
        <f t="shared" si="280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48"/>
        <v>45355</v>
      </c>
      <c r="B575" s="124">
        <f t="shared" ca="1" si="266"/>
        <v>10057037.09999999</v>
      </c>
      <c r="C575" s="7">
        <f t="shared" si="267"/>
        <v>10000000</v>
      </c>
      <c r="D575" s="96">
        <f t="shared" si="250"/>
        <v>45352</v>
      </c>
      <c r="E575" s="94">
        <f ca="1">IF(D575&lt;$B$1,VLOOKUP(D575,[1]DI!$A$4:$B$15000,2,FALSE),0)</f>
        <v>0.1115</v>
      </c>
      <c r="F575" s="14">
        <f t="shared" ca="1" si="268"/>
        <v>1.00041957</v>
      </c>
      <c r="G575" s="14">
        <f ca="1">(TRUNC(PRODUCT($F$12:$F574),16))</f>
        <v>1.3025705444531599</v>
      </c>
      <c r="H575" s="14">
        <f t="shared" ca="1" si="269"/>
        <v>1.2976621715324801</v>
      </c>
      <c r="I575" s="14">
        <f t="shared" ca="1" si="270"/>
        <v>1.00378247</v>
      </c>
      <c r="J575" s="13">
        <f t="shared" si="249"/>
        <v>5.5E-2</v>
      </c>
      <c r="K575" s="33">
        <f t="shared" si="271"/>
        <v>45342</v>
      </c>
      <c r="L575" s="2">
        <f t="shared" si="272"/>
        <v>9</v>
      </c>
      <c r="M575" s="17">
        <f t="shared" si="273"/>
        <v>9</v>
      </c>
      <c r="N575" s="12">
        <f t="shared" si="274"/>
        <v>1.001914</v>
      </c>
      <c r="O575" s="12">
        <f t="shared" ca="1" si="275"/>
        <v>1.0057037099999999</v>
      </c>
      <c r="P575" s="17">
        <f t="shared" si="276"/>
        <v>0</v>
      </c>
      <c r="Q575" s="14">
        <f t="shared" ca="1" si="277"/>
        <v>57037.099999990001</v>
      </c>
      <c r="R575" s="21">
        <f t="shared" si="247"/>
        <v>0</v>
      </c>
      <c r="S575" s="14">
        <f t="shared" si="278"/>
        <v>0</v>
      </c>
      <c r="T575" s="4" t="str">
        <f t="shared" si="279"/>
        <v>J=</v>
      </c>
      <c r="U575" s="33">
        <f t="shared" si="280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48"/>
        <v>45356</v>
      </c>
      <c r="B576" s="124">
        <f t="shared" ca="1" si="266"/>
        <v>10063394.62999999</v>
      </c>
      <c r="C576" s="7">
        <f t="shared" si="267"/>
        <v>10000000</v>
      </c>
      <c r="D576" s="96">
        <f t="shared" si="250"/>
        <v>45355</v>
      </c>
      <c r="E576" s="94">
        <f ca="1">IF(D576&lt;$B$1,VLOOKUP(D576,[1]DI!$A$4:$B$15000,2,FALSE),0)</f>
        <v>0.1115</v>
      </c>
      <c r="F576" s="14">
        <f t="shared" ca="1" si="268"/>
        <v>1.00041957</v>
      </c>
      <c r="G576" s="14">
        <f ca="1">(TRUNC(PRODUCT($F$12:$F575),16))</f>
        <v>1.30311706397649</v>
      </c>
      <c r="H576" s="14">
        <f t="shared" ca="1" si="269"/>
        <v>1.2976621715324801</v>
      </c>
      <c r="I576" s="14">
        <f t="shared" ca="1" si="270"/>
        <v>1.0042036299999999</v>
      </c>
      <c r="J576" s="13">
        <f t="shared" si="249"/>
        <v>5.5E-2</v>
      </c>
      <c r="K576" s="33">
        <f t="shared" si="271"/>
        <v>45342</v>
      </c>
      <c r="L576" s="2">
        <f t="shared" si="272"/>
        <v>10</v>
      </c>
      <c r="M576" s="17">
        <f t="shared" si="273"/>
        <v>10</v>
      </c>
      <c r="N576" s="12">
        <f t="shared" si="274"/>
        <v>1.0021268919999999</v>
      </c>
      <c r="O576" s="12">
        <f t="shared" ca="1" si="275"/>
        <v>1.006339463</v>
      </c>
      <c r="P576" s="17">
        <f t="shared" si="276"/>
        <v>0</v>
      </c>
      <c r="Q576" s="14">
        <f t="shared" ca="1" si="277"/>
        <v>63394.62999999</v>
      </c>
      <c r="R576" s="21">
        <f t="shared" si="247"/>
        <v>0</v>
      </c>
      <c r="S576" s="14">
        <f t="shared" si="278"/>
        <v>0</v>
      </c>
      <c r="T576" s="4" t="str">
        <f t="shared" si="279"/>
        <v>J=</v>
      </c>
      <c r="U576" s="33">
        <f t="shared" si="280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48"/>
        <v>45357</v>
      </c>
      <c r="B577" s="124">
        <f t="shared" ca="1" si="266"/>
        <v>10069756.11999999</v>
      </c>
      <c r="C577" s="7">
        <f t="shared" si="267"/>
        <v>10000000</v>
      </c>
      <c r="D577" s="96">
        <f t="shared" si="250"/>
        <v>45356</v>
      </c>
      <c r="E577" s="94">
        <f ca="1">IF(D577&lt;$B$1,VLOOKUP(D577,[1]DI!$A$4:$B$15000,2,FALSE),0)</f>
        <v>0.1115</v>
      </c>
      <c r="F577" s="14">
        <f t="shared" ca="1" si="268"/>
        <v>1.00041957</v>
      </c>
      <c r="G577" s="14">
        <f ca="1">(TRUNC(PRODUCT($F$12:$F576),16))</f>
        <v>1.30366381280302</v>
      </c>
      <c r="H577" s="14">
        <f t="shared" ca="1" si="269"/>
        <v>1.2976621715324801</v>
      </c>
      <c r="I577" s="14">
        <f t="shared" ca="1" si="270"/>
        <v>1.0046249599999999</v>
      </c>
      <c r="J577" s="13">
        <f t="shared" si="249"/>
        <v>5.5E-2</v>
      </c>
      <c r="K577" s="33">
        <f t="shared" si="271"/>
        <v>45342</v>
      </c>
      <c r="L577" s="2">
        <f t="shared" si="272"/>
        <v>11</v>
      </c>
      <c r="M577" s="17">
        <f t="shared" si="273"/>
        <v>11</v>
      </c>
      <c r="N577" s="12">
        <f t="shared" si="274"/>
        <v>1.0023398299999999</v>
      </c>
      <c r="O577" s="12">
        <f t="shared" ca="1" si="275"/>
        <v>1.006975612</v>
      </c>
      <c r="P577" s="17">
        <f t="shared" si="276"/>
        <v>0</v>
      </c>
      <c r="Q577" s="14">
        <f t="shared" ca="1" si="277"/>
        <v>69756.119999989998</v>
      </c>
      <c r="R577" s="21">
        <f t="shared" si="247"/>
        <v>0</v>
      </c>
      <c r="S577" s="14">
        <f t="shared" si="278"/>
        <v>0</v>
      </c>
      <c r="T577" s="4" t="str">
        <f t="shared" si="279"/>
        <v>J=</v>
      </c>
      <c r="U577" s="33">
        <f t="shared" si="280"/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48"/>
        <v>45358</v>
      </c>
      <c r="B578" s="124">
        <f t="shared" ca="1" si="266"/>
        <v>10076121.659999991</v>
      </c>
      <c r="C578" s="7">
        <f t="shared" si="267"/>
        <v>10000000</v>
      </c>
      <c r="D578" s="96">
        <f t="shared" si="250"/>
        <v>45357</v>
      </c>
      <c r="E578" s="94">
        <f ca="1">IF(D578&lt;$B$1,VLOOKUP(D578,[1]DI!$A$4:$B$15000,2,FALSE),0)</f>
        <v>0.1115</v>
      </c>
      <c r="F578" s="14">
        <f t="shared" ca="1" si="268"/>
        <v>1.00041957</v>
      </c>
      <c r="G578" s="14">
        <f ca="1">(TRUNC(PRODUCT($F$12:$F577),16))</f>
        <v>1.30421079102896</v>
      </c>
      <c r="H578" s="14">
        <f t="shared" ca="1" si="269"/>
        <v>1.2976621715324801</v>
      </c>
      <c r="I578" s="14">
        <f t="shared" ca="1" si="270"/>
        <v>1.0050464699999999</v>
      </c>
      <c r="J578" s="13">
        <f t="shared" si="249"/>
        <v>5.5E-2</v>
      </c>
      <c r="K578" s="33">
        <f t="shared" si="271"/>
        <v>45342</v>
      </c>
      <c r="L578" s="2">
        <f t="shared" si="272"/>
        <v>12</v>
      </c>
      <c r="M578" s="17">
        <f t="shared" si="273"/>
        <v>12</v>
      </c>
      <c r="N578" s="12">
        <f t="shared" si="274"/>
        <v>1.0025528130000001</v>
      </c>
      <c r="O578" s="12">
        <f t="shared" ca="1" si="275"/>
        <v>1.0076121659999999</v>
      </c>
      <c r="P578" s="17">
        <f t="shared" si="276"/>
        <v>0</v>
      </c>
      <c r="Q578" s="14">
        <f t="shared" ca="1" si="277"/>
        <v>76121.659999990006</v>
      </c>
      <c r="R578" s="21">
        <f t="shared" si="247"/>
        <v>0</v>
      </c>
      <c r="S578" s="14">
        <f t="shared" si="278"/>
        <v>0</v>
      </c>
      <c r="T578" s="4" t="str">
        <f t="shared" si="279"/>
        <v>J=</v>
      </c>
      <c r="U578" s="33">
        <f t="shared" si="280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48"/>
        <v>45359</v>
      </c>
      <c r="B579" s="124">
        <f t="shared" ca="1" si="266"/>
        <v>10082491.25999999</v>
      </c>
      <c r="C579" s="7">
        <f t="shared" si="267"/>
        <v>10000000</v>
      </c>
      <c r="D579" s="96">
        <f t="shared" si="250"/>
        <v>45358</v>
      </c>
      <c r="E579" s="94">
        <f ca="1">IF(D579&lt;$B$1,VLOOKUP(D579,[1]DI!$A$4:$B$15000,2,FALSE),0)</f>
        <v>0.1115</v>
      </c>
      <c r="F579" s="14">
        <f t="shared" ca="1" si="268"/>
        <v>1.00041957</v>
      </c>
      <c r="G579" s="14">
        <f ca="1">(TRUNC(PRODUCT($F$12:$F578),16))</f>
        <v>1.30475799875055</v>
      </c>
      <c r="H579" s="14">
        <f t="shared" ca="1" si="269"/>
        <v>1.2976621715324801</v>
      </c>
      <c r="I579" s="14">
        <f t="shared" ca="1" si="270"/>
        <v>1.0054681599999999</v>
      </c>
      <c r="J579" s="13">
        <f t="shared" si="249"/>
        <v>5.5E-2</v>
      </c>
      <c r="K579" s="33">
        <f t="shared" si="271"/>
        <v>45342</v>
      </c>
      <c r="L579" s="2">
        <f t="shared" si="272"/>
        <v>13</v>
      </c>
      <c r="M579" s="17">
        <f t="shared" si="273"/>
        <v>13</v>
      </c>
      <c r="N579" s="12">
        <f t="shared" si="274"/>
        <v>1.0027658420000001</v>
      </c>
      <c r="O579" s="12">
        <f t="shared" ca="1" si="275"/>
        <v>1.0082491259999999</v>
      </c>
      <c r="P579" s="17">
        <f t="shared" si="276"/>
        <v>0</v>
      </c>
      <c r="Q579" s="14">
        <f t="shared" ca="1" si="277"/>
        <v>82491.259999989998</v>
      </c>
      <c r="R579" s="21">
        <f t="shared" si="247"/>
        <v>0</v>
      </c>
      <c r="S579" s="14">
        <f t="shared" si="278"/>
        <v>0</v>
      </c>
      <c r="T579" s="4" t="str">
        <f t="shared" si="279"/>
        <v>J=</v>
      </c>
      <c r="U579" s="33">
        <f t="shared" si="280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48"/>
        <v>45362</v>
      </c>
      <c r="B580" s="124">
        <f t="shared" ca="1" si="266"/>
        <v>10088864.909999991</v>
      </c>
      <c r="C580" s="7">
        <f t="shared" si="267"/>
        <v>10000000</v>
      </c>
      <c r="D580" s="96">
        <f t="shared" si="250"/>
        <v>45359</v>
      </c>
      <c r="E580" s="94">
        <f ca="1">IF(D580&lt;$B$1,VLOOKUP(D580,[1]DI!$A$4:$B$15000,2,FALSE),0)</f>
        <v>0.1115</v>
      </c>
      <c r="F580" s="14">
        <f t="shared" ca="1" si="268"/>
        <v>1.00041957</v>
      </c>
      <c r="G580" s="14">
        <f ca="1">(TRUNC(PRODUCT($F$12:$F579),16))</f>
        <v>1.3053054360640901</v>
      </c>
      <c r="H580" s="14">
        <f t="shared" ca="1" si="269"/>
        <v>1.2976621715324801</v>
      </c>
      <c r="I580" s="14">
        <f t="shared" ca="1" si="270"/>
        <v>1.00589003</v>
      </c>
      <c r="J580" s="13">
        <f t="shared" si="249"/>
        <v>5.5E-2</v>
      </c>
      <c r="K580" s="33">
        <f t="shared" si="271"/>
        <v>45342</v>
      </c>
      <c r="L580" s="2">
        <f t="shared" si="272"/>
        <v>14</v>
      </c>
      <c r="M580" s="17">
        <f t="shared" si="273"/>
        <v>14</v>
      </c>
      <c r="N580" s="12">
        <f t="shared" si="274"/>
        <v>1.0029789149999999</v>
      </c>
      <c r="O580" s="12">
        <f t="shared" ca="1" si="275"/>
        <v>1.0088864909999999</v>
      </c>
      <c r="P580" s="17">
        <f t="shared" si="276"/>
        <v>0</v>
      </c>
      <c r="Q580" s="14">
        <f t="shared" ca="1" si="277"/>
        <v>88864.909999990006</v>
      </c>
      <c r="R580" s="21">
        <f t="shared" si="247"/>
        <v>0</v>
      </c>
      <c r="S580" s="14">
        <f t="shared" si="278"/>
        <v>0</v>
      </c>
      <c r="T580" s="4" t="str">
        <f t="shared" si="279"/>
        <v>J=</v>
      </c>
      <c r="U580" s="33">
        <f t="shared" si="280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48"/>
        <v>45363</v>
      </c>
      <c r="B581" s="124">
        <f t="shared" ca="1" si="266"/>
        <v>10095242.52</v>
      </c>
      <c r="C581" s="7">
        <f t="shared" si="267"/>
        <v>10000000</v>
      </c>
      <c r="D581" s="96">
        <f t="shared" si="250"/>
        <v>45362</v>
      </c>
      <c r="E581" s="94">
        <f ca="1">IF(D581&lt;$B$1,VLOOKUP(D581,[1]DI!$A$4:$B$15000,2,FALSE),0)</f>
        <v>0.1115</v>
      </c>
      <c r="F581" s="14">
        <f t="shared" ca="1" si="268"/>
        <v>1.00041957</v>
      </c>
      <c r="G581" s="14">
        <f ca="1">(TRUNC(PRODUCT($F$12:$F580),16))</f>
        <v>1.3058531030659</v>
      </c>
      <c r="H581" s="14">
        <f t="shared" ca="1" si="269"/>
        <v>1.2976621715324801</v>
      </c>
      <c r="I581" s="14">
        <f t="shared" ca="1" si="270"/>
        <v>1.0063120699999999</v>
      </c>
      <c r="J581" s="13">
        <f t="shared" si="249"/>
        <v>5.5E-2</v>
      </c>
      <c r="K581" s="33">
        <f t="shared" si="271"/>
        <v>45342</v>
      </c>
      <c r="L581" s="2">
        <f t="shared" si="272"/>
        <v>15</v>
      </c>
      <c r="M581" s="17">
        <f t="shared" si="273"/>
        <v>15</v>
      </c>
      <c r="N581" s="12">
        <f t="shared" si="274"/>
        <v>1.003192034</v>
      </c>
      <c r="O581" s="12">
        <f t="shared" ca="1" si="275"/>
        <v>1.0095242520000001</v>
      </c>
      <c r="P581" s="17">
        <f t="shared" si="276"/>
        <v>0</v>
      </c>
      <c r="Q581" s="14">
        <f t="shared" ca="1" si="277"/>
        <v>95242.52</v>
      </c>
      <c r="R581" s="21">
        <f t="shared" si="247"/>
        <v>0</v>
      </c>
      <c r="S581" s="14">
        <f t="shared" si="278"/>
        <v>0</v>
      </c>
      <c r="T581" s="4" t="str">
        <f t="shared" si="279"/>
        <v>J=</v>
      </c>
      <c r="U581" s="33">
        <f t="shared" si="280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48"/>
        <v>45364</v>
      </c>
      <c r="B582" s="124">
        <f t="shared" ca="1" si="266"/>
        <v>10101624.19999999</v>
      </c>
      <c r="C582" s="7">
        <f t="shared" si="267"/>
        <v>10000000</v>
      </c>
      <c r="D582" s="96">
        <f t="shared" si="250"/>
        <v>45363</v>
      </c>
      <c r="E582" s="94">
        <f ca="1">IF(D582&lt;$B$1,VLOOKUP(D582,[1]DI!$A$4:$B$15000,2,FALSE),0)</f>
        <v>0.1115</v>
      </c>
      <c r="F582" s="14">
        <f t="shared" ca="1" si="268"/>
        <v>1.00041957</v>
      </c>
      <c r="G582" s="14">
        <f ca="1">(TRUNC(PRODUCT($F$12:$F581),16))</f>
        <v>1.30640099985235</v>
      </c>
      <c r="H582" s="14">
        <f t="shared" ca="1" si="269"/>
        <v>1.2976621715324801</v>
      </c>
      <c r="I582" s="14">
        <f t="shared" ca="1" si="270"/>
        <v>1.00673429</v>
      </c>
      <c r="J582" s="13">
        <f t="shared" si="249"/>
        <v>5.5E-2</v>
      </c>
      <c r="K582" s="33">
        <f t="shared" si="271"/>
        <v>45342</v>
      </c>
      <c r="L582" s="2">
        <f t="shared" si="272"/>
        <v>16</v>
      </c>
      <c r="M582" s="17">
        <f t="shared" si="273"/>
        <v>16</v>
      </c>
      <c r="N582" s="12">
        <f t="shared" si="274"/>
        <v>1.0034051980000001</v>
      </c>
      <c r="O582" s="12">
        <f t="shared" ca="1" si="275"/>
        <v>1.0101624199999999</v>
      </c>
      <c r="P582" s="17">
        <f t="shared" si="276"/>
        <v>0</v>
      </c>
      <c r="Q582" s="14">
        <f t="shared" ca="1" si="277"/>
        <v>101624.19999999</v>
      </c>
      <c r="R582" s="21">
        <f t="shared" si="247"/>
        <v>0</v>
      </c>
      <c r="S582" s="14">
        <f t="shared" si="278"/>
        <v>0</v>
      </c>
      <c r="T582" s="4" t="str">
        <f t="shared" si="279"/>
        <v>J=</v>
      </c>
      <c r="U582" s="33">
        <f t="shared" si="280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48"/>
        <v>45365</v>
      </c>
      <c r="B583" s="124">
        <f t="shared" ca="1" si="266"/>
        <v>10108009.84</v>
      </c>
      <c r="C583" s="7">
        <f t="shared" si="267"/>
        <v>10000000</v>
      </c>
      <c r="D583" s="96">
        <f t="shared" si="250"/>
        <v>45364</v>
      </c>
      <c r="E583" s="94">
        <f ca="1">IF(D583&lt;$B$1,VLOOKUP(D583,[1]DI!$A$4:$B$15000,2,FALSE),0)</f>
        <v>0.1115</v>
      </c>
      <c r="F583" s="14">
        <f t="shared" ca="1" si="268"/>
        <v>1.00041957</v>
      </c>
      <c r="G583" s="14">
        <f ca="1">(TRUNC(PRODUCT($F$12:$F582),16))</f>
        <v>1.3069491265198601</v>
      </c>
      <c r="H583" s="14">
        <f t="shared" ca="1" si="269"/>
        <v>1.2976621715324801</v>
      </c>
      <c r="I583" s="14">
        <f t="shared" ca="1" si="270"/>
        <v>1.00715668</v>
      </c>
      <c r="J583" s="13">
        <f t="shared" si="249"/>
        <v>5.5E-2</v>
      </c>
      <c r="K583" s="33">
        <f t="shared" si="271"/>
        <v>45342</v>
      </c>
      <c r="L583" s="2">
        <f t="shared" si="272"/>
        <v>17</v>
      </c>
      <c r="M583" s="17">
        <f t="shared" si="273"/>
        <v>17</v>
      </c>
      <c r="N583" s="12">
        <f t="shared" si="274"/>
        <v>1.0036184079999999</v>
      </c>
      <c r="O583" s="12">
        <f t="shared" ca="1" si="275"/>
        <v>1.0108009840000001</v>
      </c>
      <c r="P583" s="17">
        <f t="shared" si="276"/>
        <v>0</v>
      </c>
      <c r="Q583" s="14">
        <f t="shared" ca="1" si="277"/>
        <v>108009.84</v>
      </c>
      <c r="R583" s="21">
        <f t="shared" si="247"/>
        <v>0</v>
      </c>
      <c r="S583" s="14">
        <f t="shared" si="278"/>
        <v>0</v>
      </c>
      <c r="T583" s="4" t="str">
        <f t="shared" si="279"/>
        <v>J=</v>
      </c>
      <c r="U583" s="33">
        <f t="shared" si="280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48"/>
        <v>45366</v>
      </c>
      <c r="B584" s="124">
        <f t="shared" ca="1" si="266"/>
        <v>10114399.539999999</v>
      </c>
      <c r="C584" s="7">
        <f t="shared" si="267"/>
        <v>10000000</v>
      </c>
      <c r="D584" s="96">
        <f t="shared" si="250"/>
        <v>45365</v>
      </c>
      <c r="E584" s="94">
        <f ca="1">IF(D584&lt;$B$1,VLOOKUP(D584,[1]DI!$A$4:$B$15000,2,FALSE),0)</f>
        <v>0.1115</v>
      </c>
      <c r="F584" s="14">
        <f t="shared" ca="1" si="268"/>
        <v>1.00041957</v>
      </c>
      <c r="G584" s="14">
        <f ca="1">(TRUNC(PRODUCT($F$12:$F583),16))</f>
        <v>1.30749748316488</v>
      </c>
      <c r="H584" s="14">
        <f t="shared" ca="1" si="269"/>
        <v>1.2976621715324801</v>
      </c>
      <c r="I584" s="14">
        <f t="shared" ca="1" si="270"/>
        <v>1.00757925</v>
      </c>
      <c r="J584" s="13">
        <f t="shared" si="249"/>
        <v>5.5E-2</v>
      </c>
      <c r="K584" s="33">
        <f t="shared" si="271"/>
        <v>45342</v>
      </c>
      <c r="L584" s="2">
        <f t="shared" si="272"/>
        <v>18</v>
      </c>
      <c r="M584" s="17">
        <f t="shared" si="273"/>
        <v>18</v>
      </c>
      <c r="N584" s="12">
        <f t="shared" si="274"/>
        <v>1.0038316629999999</v>
      </c>
      <c r="O584" s="12">
        <f t="shared" ca="1" si="275"/>
        <v>1.0114399540000001</v>
      </c>
      <c r="P584" s="17">
        <f t="shared" si="276"/>
        <v>0</v>
      </c>
      <c r="Q584" s="14">
        <f t="shared" ca="1" si="277"/>
        <v>114399.54</v>
      </c>
      <c r="R584" s="21">
        <f t="shared" si="247"/>
        <v>0</v>
      </c>
      <c r="S584" s="14">
        <f t="shared" si="278"/>
        <v>0</v>
      </c>
      <c r="T584" s="4" t="str">
        <f t="shared" si="279"/>
        <v>J=</v>
      </c>
      <c r="U584" s="33">
        <f t="shared" si="280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48"/>
        <v>45369</v>
      </c>
      <c r="B585" s="124">
        <f t="shared" ca="1" si="266"/>
        <v>10120793.310000001</v>
      </c>
      <c r="C585" s="7">
        <f t="shared" si="267"/>
        <v>10000000</v>
      </c>
      <c r="D585" s="96">
        <f t="shared" si="250"/>
        <v>45366</v>
      </c>
      <c r="E585" s="94">
        <f ca="1">IF(D585&lt;$B$1,VLOOKUP(D585,[1]DI!$A$4:$B$15000,2,FALSE),0)</f>
        <v>0.1115</v>
      </c>
      <c r="F585" s="14">
        <f t="shared" ca="1" si="268"/>
        <v>1.00041957</v>
      </c>
      <c r="G585" s="14">
        <f ca="1">(TRUNC(PRODUCT($F$12:$F584),16))</f>
        <v>1.3080460698838901</v>
      </c>
      <c r="H585" s="14">
        <f t="shared" ca="1" si="269"/>
        <v>1.2976621715324801</v>
      </c>
      <c r="I585" s="14">
        <f t="shared" ca="1" si="270"/>
        <v>1.0080020000000001</v>
      </c>
      <c r="J585" s="13">
        <f t="shared" si="249"/>
        <v>5.5E-2</v>
      </c>
      <c r="K585" s="33">
        <f t="shared" si="271"/>
        <v>45342</v>
      </c>
      <c r="L585" s="2">
        <f t="shared" si="272"/>
        <v>19</v>
      </c>
      <c r="M585" s="17">
        <f t="shared" si="273"/>
        <v>19</v>
      </c>
      <c r="N585" s="12">
        <f t="shared" si="274"/>
        <v>1.0040449629999999</v>
      </c>
      <c r="O585" s="12">
        <f t="shared" ca="1" si="275"/>
        <v>1.012079331</v>
      </c>
      <c r="P585" s="17">
        <f t="shared" si="276"/>
        <v>0</v>
      </c>
      <c r="Q585" s="14">
        <f t="shared" ca="1" si="277"/>
        <v>120793.31</v>
      </c>
      <c r="R585" s="21">
        <f t="shared" si="247"/>
        <v>0</v>
      </c>
      <c r="S585" s="14">
        <f t="shared" si="278"/>
        <v>0</v>
      </c>
      <c r="T585" s="4" t="str">
        <f t="shared" si="279"/>
        <v>J=</v>
      </c>
      <c r="U585" s="33">
        <f t="shared" si="280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48"/>
        <v>45370</v>
      </c>
      <c r="B586" s="124">
        <f t="shared" ca="1" si="266"/>
        <v>10127191.140000001</v>
      </c>
      <c r="C586" s="7">
        <f t="shared" si="267"/>
        <v>10000000</v>
      </c>
      <c r="D586" s="96">
        <f t="shared" si="250"/>
        <v>45369</v>
      </c>
      <c r="E586" s="94">
        <f ca="1">IF(D586&lt;$B$1,VLOOKUP(D586,[1]DI!$A$4:$B$15000,2,FALSE),0)</f>
        <v>0.1115</v>
      </c>
      <c r="F586" s="14">
        <f t="shared" ca="1" si="268"/>
        <v>1.00041957</v>
      </c>
      <c r="G586" s="14">
        <f ca="1">(TRUNC(PRODUCT($F$12:$F585),16))</f>
        <v>1.3085948867734301</v>
      </c>
      <c r="H586" s="14">
        <f t="shared" ca="1" si="269"/>
        <v>1.2976621715324801</v>
      </c>
      <c r="I586" s="14">
        <f t="shared" ca="1" si="270"/>
        <v>1.0084249300000001</v>
      </c>
      <c r="J586" s="13">
        <f t="shared" si="249"/>
        <v>5.5E-2</v>
      </c>
      <c r="K586" s="33">
        <f t="shared" si="271"/>
        <v>45342</v>
      </c>
      <c r="L586" s="2">
        <f t="shared" si="272"/>
        <v>20</v>
      </c>
      <c r="M586" s="17">
        <f t="shared" si="273"/>
        <v>20</v>
      </c>
      <c r="N586" s="12">
        <f t="shared" si="274"/>
        <v>1.004258308</v>
      </c>
      <c r="O586" s="12">
        <f t="shared" ca="1" si="275"/>
        <v>1.012719114</v>
      </c>
      <c r="P586" s="17">
        <f t="shared" si="276"/>
        <v>0</v>
      </c>
      <c r="Q586" s="14">
        <f t="shared" ca="1" si="277"/>
        <v>127191.14</v>
      </c>
      <c r="R586" s="21">
        <f t="shared" si="247"/>
        <v>0</v>
      </c>
      <c r="S586" s="14">
        <f t="shared" si="278"/>
        <v>0</v>
      </c>
      <c r="T586" s="4" t="str">
        <f t="shared" si="279"/>
        <v>J=</v>
      </c>
      <c r="U586" s="33">
        <f t="shared" si="280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48"/>
        <v>45371</v>
      </c>
      <c r="B587" s="124">
        <f t="shared" ca="1" si="266"/>
        <v>10133593.050000001</v>
      </c>
      <c r="C587" s="7">
        <f t="shared" si="267"/>
        <v>10000000</v>
      </c>
      <c r="D587" s="96">
        <f t="shared" si="250"/>
        <v>45370</v>
      </c>
      <c r="E587" s="94">
        <f ca="1">IF(D587&lt;$B$1,VLOOKUP(D587,[1]DI!$A$4:$B$15000,2,FALSE),0)</f>
        <v>0.1115</v>
      </c>
      <c r="F587" s="14">
        <f t="shared" ca="1" si="268"/>
        <v>1.00041957</v>
      </c>
      <c r="G587" s="14">
        <f ca="1">(TRUNC(PRODUCT($F$12:$F586),16))</f>
        <v>1.3091439339300699</v>
      </c>
      <c r="H587" s="14">
        <f t="shared" ca="1" si="269"/>
        <v>1.2976621715324801</v>
      </c>
      <c r="I587" s="14">
        <f t="shared" ca="1" si="270"/>
        <v>1.0088480399999999</v>
      </c>
      <c r="J587" s="13">
        <f t="shared" si="249"/>
        <v>5.5E-2</v>
      </c>
      <c r="K587" s="33">
        <f t="shared" si="271"/>
        <v>45342</v>
      </c>
      <c r="L587" s="2">
        <f t="shared" si="272"/>
        <v>21</v>
      </c>
      <c r="M587" s="17">
        <f t="shared" si="273"/>
        <v>21</v>
      </c>
      <c r="N587" s="12">
        <f t="shared" si="274"/>
        <v>1.004471699</v>
      </c>
      <c r="O587" s="12">
        <f t="shared" ca="1" si="275"/>
        <v>1.013359305</v>
      </c>
      <c r="P587" s="17">
        <f t="shared" si="276"/>
        <v>28</v>
      </c>
      <c r="Q587" s="14">
        <f t="shared" ca="1" si="277"/>
        <v>133593.04999999999</v>
      </c>
      <c r="R587" s="21">
        <f t="shared" si="247"/>
        <v>0</v>
      </c>
      <c r="S587" s="14">
        <f t="shared" si="278"/>
        <v>0</v>
      </c>
      <c r="T587" s="4" t="str">
        <f t="shared" si="279"/>
        <v>J=</v>
      </c>
      <c r="U587" s="33">
        <f t="shared" si="280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48"/>
        <v>45372</v>
      </c>
      <c r="B588" s="124">
        <f t="shared" ca="1" si="266"/>
        <v>10006321.44999999</v>
      </c>
      <c r="C588" s="7">
        <f t="shared" si="267"/>
        <v>10000000</v>
      </c>
      <c r="D588" s="96">
        <f t="shared" si="250"/>
        <v>45371</v>
      </c>
      <c r="E588" s="94">
        <f ca="1">IF(D588&lt;$B$1,VLOOKUP(D588,[1]DI!$A$4:$B$15000,2,FALSE),0)</f>
        <v>0.1115</v>
      </c>
      <c r="F588" s="14">
        <f t="shared" ca="1" si="268"/>
        <v>1.00041957</v>
      </c>
      <c r="G588" s="14">
        <f ca="1">(TRUNC(PRODUCT($F$12:$F587),16))</f>
        <v>1.3096932114504301</v>
      </c>
      <c r="H588" s="14">
        <f t="shared" ca="1" si="269"/>
        <v>1.3091439339300699</v>
      </c>
      <c r="I588" s="14">
        <f t="shared" ca="1" si="270"/>
        <v>1.00041957</v>
      </c>
      <c r="J588" s="13">
        <f t="shared" si="249"/>
        <v>5.5E-2</v>
      </c>
      <c r="K588" s="33">
        <f t="shared" si="271"/>
        <v>45371</v>
      </c>
      <c r="L588" s="2">
        <f t="shared" si="272"/>
        <v>1</v>
      </c>
      <c r="M588" s="17">
        <f t="shared" si="273"/>
        <v>1</v>
      </c>
      <c r="N588" s="12">
        <f t="shared" si="274"/>
        <v>1.0002124859999999</v>
      </c>
      <c r="O588" s="12">
        <f t="shared" ca="1" si="275"/>
        <v>1.000632145</v>
      </c>
      <c r="P588" s="17">
        <f t="shared" si="276"/>
        <v>0</v>
      </c>
      <c r="Q588" s="14">
        <f t="shared" ca="1" si="277"/>
        <v>6321.4499999899999</v>
      </c>
      <c r="R588" s="21">
        <f t="shared" ref="R588:R631" si="281">IF($P588&gt;0,VLOOKUP($P588,$W$12:$AC$150,7),0)</f>
        <v>0</v>
      </c>
      <c r="S588" s="14">
        <f t="shared" si="278"/>
        <v>0</v>
      </c>
      <c r="T588" s="4" t="str">
        <f t="shared" si="279"/>
        <v>J=</v>
      </c>
      <c r="U588" s="33">
        <f t="shared" si="280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32" si="282">WORKDAY($A588,1,$W$166:$W$544)</f>
        <v>45373</v>
      </c>
      <c r="B589" s="124">
        <f t="shared" ca="1" si="266"/>
        <v>10012646.939999999</v>
      </c>
      <c r="C589" s="7">
        <f t="shared" si="267"/>
        <v>10000000</v>
      </c>
      <c r="D589" s="96">
        <f t="shared" si="250"/>
        <v>45372</v>
      </c>
      <c r="E589" s="94">
        <f ca="1">IF(D589&lt;$B$1,VLOOKUP(D589,[1]DI!$A$4:$B$15000,2,FALSE),0)</f>
        <v>0.1065</v>
      </c>
      <c r="F589" s="14">
        <f t="shared" ca="1" si="268"/>
        <v>1.00040168</v>
      </c>
      <c r="G589" s="14">
        <f ca="1">(TRUNC(PRODUCT($F$12:$F588),16))</f>
        <v>1.3102427194311601</v>
      </c>
      <c r="H589" s="14">
        <f t="shared" ca="1" si="269"/>
        <v>1.3091439339300699</v>
      </c>
      <c r="I589" s="14">
        <f t="shared" ca="1" si="270"/>
        <v>1.0008393200000001</v>
      </c>
      <c r="J589" s="13">
        <f t="shared" ref="J589:J632" si="283">J588</f>
        <v>5.5E-2</v>
      </c>
      <c r="K589" s="33">
        <f t="shared" si="271"/>
        <v>45371</v>
      </c>
      <c r="L589" s="2">
        <f t="shared" si="272"/>
        <v>2</v>
      </c>
      <c r="M589" s="17">
        <f t="shared" si="273"/>
        <v>2</v>
      </c>
      <c r="N589" s="12">
        <f t="shared" si="274"/>
        <v>1.000425017</v>
      </c>
      <c r="O589" s="12">
        <f t="shared" ca="1" si="275"/>
        <v>1.0012646940000001</v>
      </c>
      <c r="P589" s="17">
        <f t="shared" si="276"/>
        <v>0</v>
      </c>
      <c r="Q589" s="14">
        <f t="shared" ca="1" si="277"/>
        <v>12646.94</v>
      </c>
      <c r="R589" s="21">
        <f t="shared" si="281"/>
        <v>0</v>
      </c>
      <c r="S589" s="14">
        <f t="shared" si="278"/>
        <v>0</v>
      </c>
      <c r="T589" s="4" t="str">
        <f t="shared" si="279"/>
        <v>J=</v>
      </c>
      <c r="U589" s="33">
        <f t="shared" si="280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82"/>
        <v>45376</v>
      </c>
      <c r="B590" s="124">
        <f t="shared" ca="1" si="266"/>
        <v>10018797.139999989</v>
      </c>
      <c r="C590" s="7">
        <f t="shared" si="267"/>
        <v>10000000</v>
      </c>
      <c r="D590" s="96">
        <f t="shared" si="250"/>
        <v>45373</v>
      </c>
      <c r="E590" s="94">
        <f ca="1">IF(D590&lt;$B$1,VLOOKUP(D590,[1]DI!$A$4:$B$15000,2,FALSE),0)</f>
        <v>0.1065</v>
      </c>
      <c r="F590" s="14">
        <f t="shared" ca="1" si="268"/>
        <v>1.00040168</v>
      </c>
      <c r="G590" s="14">
        <f ca="1">(TRUNC(PRODUCT($F$12:$F589),16))</f>
        <v>1.3107690177267</v>
      </c>
      <c r="H590" s="14">
        <f t="shared" ca="1" si="269"/>
        <v>1.3091439339300699</v>
      </c>
      <c r="I590" s="14">
        <f t="shared" ca="1" si="270"/>
        <v>1.00124133</v>
      </c>
      <c r="J590" s="13">
        <f t="shared" si="283"/>
        <v>5.5E-2</v>
      </c>
      <c r="K590" s="33">
        <f t="shared" si="271"/>
        <v>45371</v>
      </c>
      <c r="L590" s="2">
        <f t="shared" si="272"/>
        <v>3</v>
      </c>
      <c r="M590" s="17">
        <f t="shared" si="273"/>
        <v>3</v>
      </c>
      <c r="N590" s="12">
        <f t="shared" si="274"/>
        <v>1.000637593</v>
      </c>
      <c r="O590" s="12">
        <f t="shared" ca="1" si="275"/>
        <v>1.001879714</v>
      </c>
      <c r="P590" s="17">
        <f t="shared" si="276"/>
        <v>0</v>
      </c>
      <c r="Q590" s="14">
        <f t="shared" ca="1" si="277"/>
        <v>18797.139999989999</v>
      </c>
      <c r="R590" s="21">
        <f t="shared" si="281"/>
        <v>0</v>
      </c>
      <c r="S590" s="14">
        <f t="shared" si="278"/>
        <v>0</v>
      </c>
      <c r="T590" s="4" t="str">
        <f t="shared" si="279"/>
        <v>J=</v>
      </c>
      <c r="U590" s="33">
        <f t="shared" si="280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82"/>
        <v>45377</v>
      </c>
      <c r="B591" s="124">
        <f t="shared" ca="1" si="266"/>
        <v>10024951.220000001</v>
      </c>
      <c r="C591" s="7">
        <f t="shared" si="267"/>
        <v>10000000</v>
      </c>
      <c r="D591" s="96">
        <f t="shared" ref="D591:D632" si="284">WORKDAY($A591,-1,$W$160:$W$544)</f>
        <v>45376</v>
      </c>
      <c r="E591" s="94">
        <f ca="1">IF(D591&lt;$B$1,VLOOKUP(D591,[1]DI!$A$4:$B$15000,2,FALSE),0)</f>
        <v>0.1065</v>
      </c>
      <c r="F591" s="14">
        <f t="shared" ca="1" si="268"/>
        <v>1.00040168</v>
      </c>
      <c r="G591" s="14">
        <f ca="1">(TRUNC(PRODUCT($F$12:$F590),16))</f>
        <v>1.3112955274257401</v>
      </c>
      <c r="H591" s="14">
        <f t="shared" ca="1" si="269"/>
        <v>1.3091439339300699</v>
      </c>
      <c r="I591" s="14">
        <f t="shared" ca="1" si="270"/>
        <v>1.0016435100000001</v>
      </c>
      <c r="J591" s="13">
        <f t="shared" si="283"/>
        <v>5.5E-2</v>
      </c>
      <c r="K591" s="33">
        <f t="shared" si="271"/>
        <v>45371</v>
      </c>
      <c r="L591" s="2">
        <f t="shared" si="272"/>
        <v>4</v>
      </c>
      <c r="M591" s="17">
        <f t="shared" si="273"/>
        <v>4</v>
      </c>
      <c r="N591" s="12">
        <f t="shared" si="274"/>
        <v>1.000850215</v>
      </c>
      <c r="O591" s="12">
        <f t="shared" ca="1" si="275"/>
        <v>1.002495122</v>
      </c>
      <c r="P591" s="17">
        <f t="shared" si="276"/>
        <v>0</v>
      </c>
      <c r="Q591" s="14">
        <f t="shared" ca="1" si="277"/>
        <v>24951.22</v>
      </c>
      <c r="R591" s="21">
        <f t="shared" si="281"/>
        <v>0</v>
      </c>
      <c r="S591" s="14">
        <f t="shared" si="278"/>
        <v>0</v>
      </c>
      <c r="T591" s="4" t="str">
        <f t="shared" si="279"/>
        <v>J=</v>
      </c>
      <c r="U591" s="33">
        <f t="shared" si="280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82"/>
        <v>45378</v>
      </c>
      <c r="B592" s="124">
        <f t="shared" ca="1" si="266"/>
        <v>10031109.050000001</v>
      </c>
      <c r="C592" s="7">
        <f t="shared" si="267"/>
        <v>10000000</v>
      </c>
      <c r="D592" s="96">
        <f t="shared" si="284"/>
        <v>45377</v>
      </c>
      <c r="E592" s="94">
        <f ca="1">IF(D592&lt;$B$1,VLOOKUP(D592,[1]DI!$A$4:$B$15000,2,FALSE),0)</f>
        <v>0.1065</v>
      </c>
      <c r="F592" s="14">
        <f t="shared" ca="1" si="268"/>
        <v>1.00040168</v>
      </c>
      <c r="G592" s="14">
        <f ca="1">(TRUNC(PRODUCT($F$12:$F591),16))</f>
        <v>1.3118222486132001</v>
      </c>
      <c r="H592" s="14">
        <f t="shared" ca="1" si="269"/>
        <v>1.3091439339300699</v>
      </c>
      <c r="I592" s="14">
        <f t="shared" ca="1" si="270"/>
        <v>1.00204585</v>
      </c>
      <c r="J592" s="13">
        <f t="shared" si="283"/>
        <v>5.5E-2</v>
      </c>
      <c r="K592" s="33">
        <f t="shared" si="271"/>
        <v>45371</v>
      </c>
      <c r="L592" s="2">
        <f t="shared" si="272"/>
        <v>5</v>
      </c>
      <c r="M592" s="17">
        <f t="shared" si="273"/>
        <v>5</v>
      </c>
      <c r="N592" s="12">
        <f t="shared" si="274"/>
        <v>1.001062881</v>
      </c>
      <c r="O592" s="12">
        <f t="shared" ca="1" si="275"/>
        <v>1.003110905</v>
      </c>
      <c r="P592" s="17">
        <f t="shared" si="276"/>
        <v>0</v>
      </c>
      <c r="Q592" s="14">
        <f t="shared" ca="1" si="277"/>
        <v>31109.05</v>
      </c>
      <c r="R592" s="21">
        <f t="shared" si="281"/>
        <v>0</v>
      </c>
      <c r="S592" s="14">
        <f t="shared" si="278"/>
        <v>0</v>
      </c>
      <c r="T592" s="4" t="str">
        <f t="shared" si="279"/>
        <v>J=</v>
      </c>
      <c r="U592" s="33">
        <f t="shared" si="280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82"/>
        <v>45379</v>
      </c>
      <c r="B593" s="124">
        <f t="shared" ca="1" si="266"/>
        <v>10037270.659999991</v>
      </c>
      <c r="C593" s="7">
        <f t="shared" si="267"/>
        <v>10000000</v>
      </c>
      <c r="D593" s="96">
        <f t="shared" si="284"/>
        <v>45378</v>
      </c>
      <c r="E593" s="94">
        <f ca="1">IF(D593&lt;$B$1,VLOOKUP(D593,[1]DI!$A$4:$B$15000,2,FALSE),0)</f>
        <v>0.1065</v>
      </c>
      <c r="F593" s="14">
        <f t="shared" ca="1" si="268"/>
        <v>1.00040168</v>
      </c>
      <c r="G593" s="14">
        <f ca="1">(TRUNC(PRODUCT($F$12:$F592),16))</f>
        <v>1.31234918137402</v>
      </c>
      <c r="H593" s="14">
        <f t="shared" ca="1" si="269"/>
        <v>1.3091439339300699</v>
      </c>
      <c r="I593" s="14">
        <f t="shared" ca="1" si="270"/>
        <v>1.0024483500000001</v>
      </c>
      <c r="J593" s="13">
        <f t="shared" si="283"/>
        <v>5.5E-2</v>
      </c>
      <c r="K593" s="33">
        <f t="shared" si="271"/>
        <v>45371</v>
      </c>
      <c r="L593" s="2">
        <f t="shared" si="272"/>
        <v>6</v>
      </c>
      <c r="M593" s="17">
        <f t="shared" si="273"/>
        <v>6</v>
      </c>
      <c r="N593" s="12">
        <f t="shared" si="274"/>
        <v>1.0012755929999999</v>
      </c>
      <c r="O593" s="12">
        <f t="shared" ca="1" si="275"/>
        <v>1.0037270659999999</v>
      </c>
      <c r="P593" s="17">
        <f t="shared" si="276"/>
        <v>0</v>
      </c>
      <c r="Q593" s="14">
        <f t="shared" ca="1" si="277"/>
        <v>37270.659999989999</v>
      </c>
      <c r="R593" s="21">
        <f t="shared" si="281"/>
        <v>0</v>
      </c>
      <c r="S593" s="14">
        <f t="shared" si="278"/>
        <v>0</v>
      </c>
      <c r="T593" s="4" t="str">
        <f t="shared" si="279"/>
        <v>J=</v>
      </c>
      <c r="U593" s="33">
        <f t="shared" si="280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82"/>
        <v>45383</v>
      </c>
      <c r="B594" s="124">
        <f t="shared" ca="1" si="266"/>
        <v>10043436.130000001</v>
      </c>
      <c r="C594" s="7">
        <f t="shared" si="267"/>
        <v>10000000</v>
      </c>
      <c r="D594" s="96">
        <f t="shared" si="284"/>
        <v>45379</v>
      </c>
      <c r="E594" s="94">
        <f ca="1">IF(D594&lt;$B$1,VLOOKUP(D594,[1]DI!$A$4:$B$15000,2,FALSE),0)</f>
        <v>0.1065</v>
      </c>
      <c r="F594" s="14">
        <f t="shared" ca="1" si="268"/>
        <v>1.00040168</v>
      </c>
      <c r="G594" s="14">
        <f ca="1">(TRUNC(PRODUCT($F$12:$F593),16))</f>
        <v>1.3128763257931899</v>
      </c>
      <c r="H594" s="14">
        <f t="shared" ca="1" si="269"/>
        <v>1.3091439339300699</v>
      </c>
      <c r="I594" s="14">
        <f t="shared" ca="1" si="270"/>
        <v>1.00285102</v>
      </c>
      <c r="J594" s="13">
        <f t="shared" si="283"/>
        <v>5.5E-2</v>
      </c>
      <c r="K594" s="33">
        <f t="shared" si="271"/>
        <v>45371</v>
      </c>
      <c r="L594" s="2">
        <f t="shared" si="272"/>
        <v>7</v>
      </c>
      <c r="M594" s="17">
        <f t="shared" si="273"/>
        <v>7</v>
      </c>
      <c r="N594" s="12">
        <f t="shared" si="274"/>
        <v>1.00148835</v>
      </c>
      <c r="O594" s="12">
        <f t="shared" ca="1" si="275"/>
        <v>1.0043436130000001</v>
      </c>
      <c r="P594" s="17">
        <f t="shared" si="276"/>
        <v>0</v>
      </c>
      <c r="Q594" s="14">
        <f t="shared" ca="1" si="277"/>
        <v>43436.13</v>
      </c>
      <c r="R594" s="21">
        <f t="shared" si="281"/>
        <v>0</v>
      </c>
      <c r="S594" s="14">
        <f t="shared" si="278"/>
        <v>0</v>
      </c>
      <c r="T594" s="4" t="str">
        <f t="shared" si="279"/>
        <v>J=</v>
      </c>
      <c r="U594" s="33">
        <f t="shared" si="280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82"/>
        <v>45384</v>
      </c>
      <c r="B595" s="124">
        <f t="shared" ca="1" si="266"/>
        <v>10049605.26999999</v>
      </c>
      <c r="C595" s="7">
        <f t="shared" si="267"/>
        <v>10000000</v>
      </c>
      <c r="D595" s="96">
        <f t="shared" si="284"/>
        <v>45383</v>
      </c>
      <c r="E595" s="94">
        <f ca="1">IF(D595&lt;$B$1,VLOOKUP(D595,[1]DI!$A$4:$B$15000,2,FALSE),0)</f>
        <v>0.1065</v>
      </c>
      <c r="F595" s="14">
        <f t="shared" ca="1" si="268"/>
        <v>1.00040168</v>
      </c>
      <c r="G595" s="14">
        <f ca="1">(TRUNC(PRODUCT($F$12:$F594),16))</f>
        <v>1.31340368195574</v>
      </c>
      <c r="H595" s="14">
        <f t="shared" ca="1" si="269"/>
        <v>1.3091439339300699</v>
      </c>
      <c r="I595" s="14">
        <f t="shared" ca="1" si="270"/>
        <v>1.00325384</v>
      </c>
      <c r="J595" s="13">
        <f t="shared" si="283"/>
        <v>5.5E-2</v>
      </c>
      <c r="K595" s="33">
        <f t="shared" si="271"/>
        <v>45371</v>
      </c>
      <c r="L595" s="2">
        <f t="shared" si="272"/>
        <v>8</v>
      </c>
      <c r="M595" s="17">
        <f t="shared" si="273"/>
        <v>8</v>
      </c>
      <c r="N595" s="12">
        <f t="shared" si="274"/>
        <v>1.0017011520000001</v>
      </c>
      <c r="O595" s="12">
        <f t="shared" ca="1" si="275"/>
        <v>1.0049605269999999</v>
      </c>
      <c r="P595" s="17">
        <f t="shared" si="276"/>
        <v>0</v>
      </c>
      <c r="Q595" s="14">
        <f t="shared" ca="1" si="277"/>
        <v>49605.26999999</v>
      </c>
      <c r="R595" s="21">
        <f t="shared" si="281"/>
        <v>0</v>
      </c>
      <c r="S595" s="14">
        <f t="shared" si="278"/>
        <v>0</v>
      </c>
      <c r="T595" s="4" t="str">
        <f t="shared" si="279"/>
        <v>J=</v>
      </c>
      <c r="U595" s="33">
        <f t="shared" si="280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82"/>
        <v>45385</v>
      </c>
      <c r="B596" s="124">
        <f t="shared" ca="1" si="266"/>
        <v>10055778.28999999</v>
      </c>
      <c r="C596" s="7">
        <f t="shared" si="267"/>
        <v>10000000</v>
      </c>
      <c r="D596" s="96">
        <f t="shared" si="284"/>
        <v>45384</v>
      </c>
      <c r="E596" s="94">
        <f ca="1">IF(D596&lt;$B$1,VLOOKUP(D596,[1]DI!$A$4:$B$15000,2,FALSE),0)</f>
        <v>0.1065</v>
      </c>
      <c r="F596" s="14">
        <f t="shared" ca="1" si="268"/>
        <v>1.00040168</v>
      </c>
      <c r="G596" s="14">
        <f ca="1">(TRUNC(PRODUCT($F$12:$F595),16))</f>
        <v>1.31393124994671</v>
      </c>
      <c r="H596" s="14">
        <f t="shared" ca="1" si="269"/>
        <v>1.3091439339300699</v>
      </c>
      <c r="I596" s="14">
        <f t="shared" ca="1" si="270"/>
        <v>1.0036568299999999</v>
      </c>
      <c r="J596" s="13">
        <f t="shared" si="283"/>
        <v>5.5E-2</v>
      </c>
      <c r="K596" s="33">
        <f t="shared" si="271"/>
        <v>45371</v>
      </c>
      <c r="L596" s="2">
        <f t="shared" si="272"/>
        <v>9</v>
      </c>
      <c r="M596" s="17">
        <f t="shared" si="273"/>
        <v>9</v>
      </c>
      <c r="N596" s="12">
        <f t="shared" si="274"/>
        <v>1.001914</v>
      </c>
      <c r="O596" s="12">
        <f t="shared" ca="1" si="275"/>
        <v>1.0055778289999999</v>
      </c>
      <c r="P596" s="17">
        <f t="shared" si="276"/>
        <v>0</v>
      </c>
      <c r="Q596" s="14">
        <f t="shared" ca="1" si="277"/>
        <v>55778.289999989996</v>
      </c>
      <c r="R596" s="21">
        <f t="shared" si="281"/>
        <v>0</v>
      </c>
      <c r="S596" s="14">
        <f t="shared" si="278"/>
        <v>0</v>
      </c>
      <c r="T596" s="4" t="str">
        <f t="shared" si="279"/>
        <v>J=</v>
      </c>
      <c r="U596" s="33">
        <f t="shared" si="280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82"/>
        <v>45386</v>
      </c>
      <c r="B597" s="124">
        <f t="shared" ca="1" si="266"/>
        <v>10061955.069999989</v>
      </c>
      <c r="C597" s="7">
        <f t="shared" si="267"/>
        <v>10000000</v>
      </c>
      <c r="D597" s="96">
        <f t="shared" si="284"/>
        <v>45385</v>
      </c>
      <c r="E597" s="94">
        <f ca="1">IF(D597&lt;$B$1,VLOOKUP(D597,[1]DI!$A$4:$B$15000,2,FALSE),0)</f>
        <v>0.1065</v>
      </c>
      <c r="F597" s="14">
        <f t="shared" ca="1" si="268"/>
        <v>1.00040168</v>
      </c>
      <c r="G597" s="14">
        <f ca="1">(TRUNC(PRODUCT($F$12:$F596),16))</f>
        <v>1.31445902985118</v>
      </c>
      <c r="H597" s="14">
        <f t="shared" ca="1" si="269"/>
        <v>1.3091439339300699</v>
      </c>
      <c r="I597" s="14">
        <f t="shared" ca="1" si="270"/>
        <v>1.0040599800000001</v>
      </c>
      <c r="J597" s="13">
        <f t="shared" si="283"/>
        <v>5.5E-2</v>
      </c>
      <c r="K597" s="33">
        <f t="shared" si="271"/>
        <v>45371</v>
      </c>
      <c r="L597" s="2">
        <f t="shared" si="272"/>
        <v>10</v>
      </c>
      <c r="M597" s="17">
        <f t="shared" si="273"/>
        <v>10</v>
      </c>
      <c r="N597" s="12">
        <f t="shared" si="274"/>
        <v>1.0021268919999999</v>
      </c>
      <c r="O597" s="12">
        <f t="shared" ca="1" si="275"/>
        <v>1.0061955069999999</v>
      </c>
      <c r="P597" s="17">
        <f t="shared" si="276"/>
        <v>0</v>
      </c>
      <c r="Q597" s="14">
        <f t="shared" ca="1" si="277"/>
        <v>61955.069999990003</v>
      </c>
      <c r="R597" s="21">
        <f t="shared" si="281"/>
        <v>0</v>
      </c>
      <c r="S597" s="14">
        <f t="shared" si="278"/>
        <v>0</v>
      </c>
      <c r="T597" s="4" t="str">
        <f t="shared" si="279"/>
        <v>J=</v>
      </c>
      <c r="U597" s="33">
        <f t="shared" si="280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82"/>
        <v>45387</v>
      </c>
      <c r="B598" s="124">
        <f t="shared" ca="1" si="266"/>
        <v>10068135.62999999</v>
      </c>
      <c r="C598" s="7">
        <f t="shared" si="267"/>
        <v>10000000</v>
      </c>
      <c r="D598" s="96">
        <f t="shared" si="284"/>
        <v>45386</v>
      </c>
      <c r="E598" s="94">
        <f ca="1">IF(D598&lt;$B$1,VLOOKUP(D598,[1]DI!$A$4:$B$15000,2,FALSE),0)</f>
        <v>0.1065</v>
      </c>
      <c r="F598" s="14">
        <f t="shared" ca="1" si="268"/>
        <v>1.00040168</v>
      </c>
      <c r="G598" s="14">
        <f ca="1">(TRUNC(PRODUCT($F$12:$F597),16))</f>
        <v>1.3149870217543</v>
      </c>
      <c r="H598" s="14">
        <f t="shared" ca="1" si="269"/>
        <v>1.3091439339300699</v>
      </c>
      <c r="I598" s="14">
        <f t="shared" ca="1" si="270"/>
        <v>1.0044632899999999</v>
      </c>
      <c r="J598" s="13">
        <f t="shared" si="283"/>
        <v>5.5E-2</v>
      </c>
      <c r="K598" s="33">
        <f t="shared" si="271"/>
        <v>45371</v>
      </c>
      <c r="L598" s="2">
        <f t="shared" si="272"/>
        <v>11</v>
      </c>
      <c r="M598" s="17">
        <f t="shared" si="273"/>
        <v>11</v>
      </c>
      <c r="N598" s="12">
        <f t="shared" si="274"/>
        <v>1.0023398299999999</v>
      </c>
      <c r="O598" s="12">
        <f t="shared" ca="1" si="275"/>
        <v>1.0068135629999999</v>
      </c>
      <c r="P598" s="17">
        <f t="shared" si="276"/>
        <v>0</v>
      </c>
      <c r="Q598" s="14">
        <f t="shared" ca="1" si="277"/>
        <v>68135.629999989993</v>
      </c>
      <c r="R598" s="21">
        <f t="shared" si="281"/>
        <v>0</v>
      </c>
      <c r="S598" s="14">
        <f t="shared" si="278"/>
        <v>0</v>
      </c>
      <c r="T598" s="4" t="str">
        <f t="shared" si="279"/>
        <v>J=</v>
      </c>
      <c r="U598" s="33">
        <f t="shared" si="280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82"/>
        <v>45390</v>
      </c>
      <c r="B599" s="124">
        <f t="shared" ca="1" si="266"/>
        <v>10074319.970000001</v>
      </c>
      <c r="C599" s="7">
        <f t="shared" si="267"/>
        <v>10000000</v>
      </c>
      <c r="D599" s="96">
        <f t="shared" si="284"/>
        <v>45387</v>
      </c>
      <c r="E599" s="94">
        <f ca="1">IF(D599&lt;$B$1,VLOOKUP(D599,[1]DI!$A$4:$B$15000,2,FALSE),0)</f>
        <v>0.1065</v>
      </c>
      <c r="F599" s="14">
        <f t="shared" ca="1" si="268"/>
        <v>1.00040168</v>
      </c>
      <c r="G599" s="14">
        <f ca="1">(TRUNC(PRODUCT($F$12:$F598),16))</f>
        <v>1.31551522574119</v>
      </c>
      <c r="H599" s="14">
        <f t="shared" ca="1" si="269"/>
        <v>1.3091439339300699</v>
      </c>
      <c r="I599" s="14">
        <f t="shared" ca="1" si="270"/>
        <v>1.0048667600000001</v>
      </c>
      <c r="J599" s="13">
        <f t="shared" si="283"/>
        <v>5.5E-2</v>
      </c>
      <c r="K599" s="33">
        <f t="shared" si="271"/>
        <v>45371</v>
      </c>
      <c r="L599" s="2">
        <f t="shared" si="272"/>
        <v>12</v>
      </c>
      <c r="M599" s="17">
        <f t="shared" si="273"/>
        <v>12</v>
      </c>
      <c r="N599" s="12">
        <f t="shared" si="274"/>
        <v>1.0025528130000001</v>
      </c>
      <c r="O599" s="12">
        <f t="shared" ca="1" si="275"/>
        <v>1.0074319970000001</v>
      </c>
      <c r="P599" s="17">
        <f t="shared" si="276"/>
        <v>0</v>
      </c>
      <c r="Q599" s="14">
        <f t="shared" ca="1" si="277"/>
        <v>74319.97</v>
      </c>
      <c r="R599" s="21">
        <f t="shared" si="281"/>
        <v>0</v>
      </c>
      <c r="S599" s="14">
        <f t="shared" si="278"/>
        <v>0</v>
      </c>
      <c r="T599" s="4" t="str">
        <f t="shared" si="279"/>
        <v>J=</v>
      </c>
      <c r="U599" s="33">
        <f t="shared" si="280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82"/>
        <v>45391</v>
      </c>
      <c r="B600" s="124">
        <f t="shared" ca="1" si="266"/>
        <v>10080508.18999999</v>
      </c>
      <c r="C600" s="7">
        <f t="shared" si="267"/>
        <v>10000000</v>
      </c>
      <c r="D600" s="96">
        <f t="shared" si="284"/>
        <v>45390</v>
      </c>
      <c r="E600" s="94">
        <f ca="1">IF(D600&lt;$B$1,VLOOKUP(D600,[1]DI!$A$4:$B$15000,2,FALSE),0)</f>
        <v>0.1065</v>
      </c>
      <c r="F600" s="14">
        <f t="shared" ca="1" si="268"/>
        <v>1.00040168</v>
      </c>
      <c r="G600" s="14">
        <f ca="1">(TRUNC(PRODUCT($F$12:$F599),16))</f>
        <v>1.31604364189707</v>
      </c>
      <c r="H600" s="14">
        <f t="shared" ca="1" si="269"/>
        <v>1.3091439339300699</v>
      </c>
      <c r="I600" s="14">
        <f t="shared" ca="1" si="270"/>
        <v>1.0052703999999999</v>
      </c>
      <c r="J600" s="13">
        <f t="shared" si="283"/>
        <v>5.5E-2</v>
      </c>
      <c r="K600" s="33">
        <f t="shared" si="271"/>
        <v>45371</v>
      </c>
      <c r="L600" s="2">
        <f t="shared" si="272"/>
        <v>13</v>
      </c>
      <c r="M600" s="17">
        <f t="shared" si="273"/>
        <v>13</v>
      </c>
      <c r="N600" s="12">
        <f t="shared" si="274"/>
        <v>1.0027658420000001</v>
      </c>
      <c r="O600" s="12">
        <f t="shared" ca="1" si="275"/>
        <v>1.0080508189999999</v>
      </c>
      <c r="P600" s="17">
        <f t="shared" si="276"/>
        <v>0</v>
      </c>
      <c r="Q600" s="14">
        <f t="shared" ca="1" si="277"/>
        <v>80508.189999990005</v>
      </c>
      <c r="R600" s="21">
        <f t="shared" si="281"/>
        <v>0</v>
      </c>
      <c r="S600" s="14">
        <f t="shared" si="278"/>
        <v>0</v>
      </c>
      <c r="T600" s="4" t="str">
        <f t="shared" si="279"/>
        <v>J=</v>
      </c>
      <c r="U600" s="33">
        <f t="shared" si="280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82"/>
        <v>45392</v>
      </c>
      <c r="B601" s="124">
        <f t="shared" ca="1" si="266"/>
        <v>10086700.079999991</v>
      </c>
      <c r="C601" s="7">
        <f t="shared" si="267"/>
        <v>10000000</v>
      </c>
      <c r="D601" s="96">
        <f t="shared" si="284"/>
        <v>45391</v>
      </c>
      <c r="E601" s="94">
        <f ca="1">IF(D601&lt;$B$1,VLOOKUP(D601,[1]DI!$A$4:$B$15000,2,FALSE),0)</f>
        <v>0.1065</v>
      </c>
      <c r="F601" s="14">
        <f t="shared" ca="1" si="268"/>
        <v>1.00040168</v>
      </c>
      <c r="G601" s="14">
        <f ca="1">(TRUNC(PRODUCT($F$12:$F600),16))</f>
        <v>1.3165722703071501</v>
      </c>
      <c r="H601" s="14">
        <f t="shared" ca="1" si="269"/>
        <v>1.3091439339300699</v>
      </c>
      <c r="I601" s="14">
        <f t="shared" ca="1" si="270"/>
        <v>1.0056741899999999</v>
      </c>
      <c r="J601" s="13">
        <f t="shared" si="283"/>
        <v>5.5E-2</v>
      </c>
      <c r="K601" s="33">
        <f t="shared" si="271"/>
        <v>45371</v>
      </c>
      <c r="L601" s="2">
        <f t="shared" si="272"/>
        <v>14</v>
      </c>
      <c r="M601" s="17">
        <f t="shared" si="273"/>
        <v>14</v>
      </c>
      <c r="N601" s="12">
        <f t="shared" si="274"/>
        <v>1.0029789149999999</v>
      </c>
      <c r="O601" s="12">
        <f t="shared" ca="1" si="275"/>
        <v>1.008670008</v>
      </c>
      <c r="P601" s="17">
        <f t="shared" si="276"/>
        <v>0</v>
      </c>
      <c r="Q601" s="14">
        <f t="shared" ca="1" si="277"/>
        <v>86700.079999990005</v>
      </c>
      <c r="R601" s="21">
        <f t="shared" si="281"/>
        <v>0</v>
      </c>
      <c r="S601" s="14">
        <f t="shared" si="278"/>
        <v>0</v>
      </c>
      <c r="T601" s="4" t="str">
        <f t="shared" si="279"/>
        <v>J=</v>
      </c>
      <c r="U601" s="33">
        <f t="shared" si="280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82"/>
        <v>45393</v>
      </c>
      <c r="B602" s="124">
        <f t="shared" ca="1" si="266"/>
        <v>10092895.85999999</v>
      </c>
      <c r="C602" s="7">
        <f t="shared" si="267"/>
        <v>10000000</v>
      </c>
      <c r="D602" s="96">
        <f t="shared" si="284"/>
        <v>45392</v>
      </c>
      <c r="E602" s="94">
        <f ca="1">IF(D602&lt;$B$1,VLOOKUP(D602,[1]DI!$A$4:$B$15000,2,FALSE),0)</f>
        <v>0.1065</v>
      </c>
      <c r="F602" s="14">
        <f t="shared" ca="1" si="268"/>
        <v>1.00040168</v>
      </c>
      <c r="G602" s="14">
        <f ca="1">(TRUNC(PRODUCT($F$12:$F601),16))</f>
        <v>1.3171011110566799</v>
      </c>
      <c r="H602" s="14">
        <f t="shared" ca="1" si="269"/>
        <v>1.3091439339300699</v>
      </c>
      <c r="I602" s="14">
        <f t="shared" ca="1" si="270"/>
        <v>1.00607815</v>
      </c>
      <c r="J602" s="13">
        <f t="shared" si="283"/>
        <v>5.5E-2</v>
      </c>
      <c r="K602" s="33">
        <f t="shared" si="271"/>
        <v>45371</v>
      </c>
      <c r="L602" s="2">
        <f t="shared" si="272"/>
        <v>15</v>
      </c>
      <c r="M602" s="17">
        <f t="shared" si="273"/>
        <v>15</v>
      </c>
      <c r="N602" s="12">
        <f t="shared" si="274"/>
        <v>1.003192034</v>
      </c>
      <c r="O602" s="12">
        <f t="shared" ca="1" si="275"/>
        <v>1.009289586</v>
      </c>
      <c r="P602" s="17">
        <f t="shared" si="276"/>
        <v>0</v>
      </c>
      <c r="Q602" s="14">
        <f t="shared" ca="1" si="277"/>
        <v>92895.859999990003</v>
      </c>
      <c r="R602" s="21">
        <f t="shared" si="281"/>
        <v>0</v>
      </c>
      <c r="S602" s="14">
        <f t="shared" si="278"/>
        <v>0</v>
      </c>
      <c r="T602" s="4" t="str">
        <f t="shared" si="279"/>
        <v>J=</v>
      </c>
      <c r="U602" s="33">
        <f t="shared" si="280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82"/>
        <v>45394</v>
      </c>
      <c r="B603" s="124">
        <f t="shared" ca="1" si="266"/>
        <v>10099095.41</v>
      </c>
      <c r="C603" s="7">
        <f t="shared" si="267"/>
        <v>10000000</v>
      </c>
      <c r="D603" s="96">
        <f t="shared" si="284"/>
        <v>45393</v>
      </c>
      <c r="E603" s="94">
        <f ca="1">IF(D603&lt;$B$1,VLOOKUP(D603,[1]DI!$A$4:$B$15000,2,FALSE),0)</f>
        <v>0.1065</v>
      </c>
      <c r="F603" s="14">
        <f t="shared" ca="1" si="268"/>
        <v>1.00040168</v>
      </c>
      <c r="G603" s="14">
        <f ca="1">(TRUNC(PRODUCT($F$12:$F602),16))</f>
        <v>1.31763016423097</v>
      </c>
      <c r="H603" s="14">
        <f t="shared" ca="1" si="269"/>
        <v>1.3091439339300699</v>
      </c>
      <c r="I603" s="14">
        <f t="shared" ca="1" si="270"/>
        <v>1.00648227</v>
      </c>
      <c r="J603" s="13">
        <f t="shared" si="283"/>
        <v>5.5E-2</v>
      </c>
      <c r="K603" s="33">
        <f t="shared" si="271"/>
        <v>45371</v>
      </c>
      <c r="L603" s="2">
        <f t="shared" si="272"/>
        <v>16</v>
      </c>
      <c r="M603" s="17">
        <f t="shared" si="273"/>
        <v>16</v>
      </c>
      <c r="N603" s="12">
        <f t="shared" si="274"/>
        <v>1.0034051980000001</v>
      </c>
      <c r="O603" s="12">
        <f t="shared" ca="1" si="275"/>
        <v>1.0099095410000001</v>
      </c>
      <c r="P603" s="17">
        <f t="shared" si="276"/>
        <v>0</v>
      </c>
      <c r="Q603" s="14">
        <f t="shared" ca="1" si="277"/>
        <v>99095.41</v>
      </c>
      <c r="R603" s="21">
        <f t="shared" si="281"/>
        <v>0</v>
      </c>
      <c r="S603" s="14">
        <f t="shared" si="278"/>
        <v>0</v>
      </c>
      <c r="T603" s="4" t="str">
        <f t="shared" si="279"/>
        <v>J=</v>
      </c>
      <c r="U603" s="33">
        <f t="shared" si="280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82"/>
        <v>45397</v>
      </c>
      <c r="B604" s="124">
        <f t="shared" ca="1" si="266"/>
        <v>10105298.859999999</v>
      </c>
      <c r="C604" s="7">
        <f t="shared" si="267"/>
        <v>10000000</v>
      </c>
      <c r="D604" s="96">
        <f t="shared" si="284"/>
        <v>45394</v>
      </c>
      <c r="E604" s="94">
        <f ca="1">IF(D604&lt;$B$1,VLOOKUP(D604,[1]DI!$A$4:$B$15000,2,FALSE),0)</f>
        <v>0.1065</v>
      </c>
      <c r="F604" s="14">
        <f t="shared" ca="1" si="268"/>
        <v>1.00040168</v>
      </c>
      <c r="G604" s="14">
        <f ca="1">(TRUNC(PRODUCT($F$12:$F603),16))</f>
        <v>1.3181594299153401</v>
      </c>
      <c r="H604" s="14">
        <f t="shared" ca="1" si="269"/>
        <v>1.3091439339300699</v>
      </c>
      <c r="I604" s="14">
        <f t="shared" ca="1" si="270"/>
        <v>1.0068865600000001</v>
      </c>
      <c r="J604" s="13">
        <f t="shared" si="283"/>
        <v>5.5E-2</v>
      </c>
      <c r="K604" s="33">
        <f t="shared" si="271"/>
        <v>45371</v>
      </c>
      <c r="L604" s="2">
        <f t="shared" si="272"/>
        <v>17</v>
      </c>
      <c r="M604" s="17">
        <f t="shared" si="273"/>
        <v>17</v>
      </c>
      <c r="N604" s="12">
        <f t="shared" si="274"/>
        <v>1.0036184079999999</v>
      </c>
      <c r="O604" s="12">
        <f t="shared" ca="1" si="275"/>
        <v>1.010529886</v>
      </c>
      <c r="P604" s="17">
        <f t="shared" si="276"/>
        <v>0</v>
      </c>
      <c r="Q604" s="14">
        <f t="shared" ca="1" si="277"/>
        <v>105298.86</v>
      </c>
      <c r="R604" s="21">
        <f t="shared" si="281"/>
        <v>0</v>
      </c>
      <c r="S604" s="14">
        <f t="shared" si="278"/>
        <v>0</v>
      </c>
      <c r="T604" s="4" t="str">
        <f t="shared" si="279"/>
        <v>J=</v>
      </c>
      <c r="U604" s="33">
        <f t="shared" si="280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82"/>
        <v>45398</v>
      </c>
      <c r="B605" s="124">
        <f t="shared" ca="1" si="266"/>
        <v>10111505.999999991</v>
      </c>
      <c r="C605" s="7">
        <f t="shared" si="267"/>
        <v>10000000</v>
      </c>
      <c r="D605" s="96">
        <f t="shared" si="284"/>
        <v>45397</v>
      </c>
      <c r="E605" s="94">
        <f ca="1">IF(D605&lt;$B$1,VLOOKUP(D605,[1]DI!$A$4:$B$15000,2,FALSE),0)</f>
        <v>0.1065</v>
      </c>
      <c r="F605" s="14">
        <f t="shared" ca="1" si="268"/>
        <v>1.00040168</v>
      </c>
      <c r="G605" s="14">
        <f ca="1">(TRUNC(PRODUCT($F$12:$F604),16))</f>
        <v>1.3186889081951501</v>
      </c>
      <c r="H605" s="14">
        <f t="shared" ca="1" si="269"/>
        <v>1.3091439339300699</v>
      </c>
      <c r="I605" s="14">
        <f t="shared" ca="1" si="270"/>
        <v>1.0072909999999999</v>
      </c>
      <c r="J605" s="13">
        <f t="shared" si="283"/>
        <v>5.5E-2</v>
      </c>
      <c r="K605" s="33">
        <f t="shared" si="271"/>
        <v>45371</v>
      </c>
      <c r="L605" s="2">
        <f t="shared" si="272"/>
        <v>18</v>
      </c>
      <c r="M605" s="17">
        <f t="shared" si="273"/>
        <v>18</v>
      </c>
      <c r="N605" s="12">
        <f t="shared" si="274"/>
        <v>1.0038316629999999</v>
      </c>
      <c r="O605" s="12">
        <f t="shared" ca="1" si="275"/>
        <v>1.0111505999999999</v>
      </c>
      <c r="P605" s="17">
        <f t="shared" si="276"/>
        <v>0</v>
      </c>
      <c r="Q605" s="14">
        <f t="shared" ca="1" si="277"/>
        <v>111505.99999999</v>
      </c>
      <c r="R605" s="21">
        <f t="shared" si="281"/>
        <v>0</v>
      </c>
      <c r="S605" s="14">
        <f t="shared" si="278"/>
        <v>0</v>
      </c>
      <c r="T605" s="4" t="str">
        <f t="shared" si="279"/>
        <v>J=</v>
      </c>
      <c r="U605" s="33">
        <f t="shared" si="280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82"/>
        <v>45399</v>
      </c>
      <c r="B606" s="124">
        <f t="shared" ca="1" si="266"/>
        <v>10117717.01</v>
      </c>
      <c r="C606" s="7">
        <f t="shared" si="267"/>
        <v>10000000</v>
      </c>
      <c r="D606" s="96">
        <f t="shared" si="284"/>
        <v>45398</v>
      </c>
      <c r="E606" s="94">
        <f ca="1">IF(D606&lt;$B$1,VLOOKUP(D606,[1]DI!$A$4:$B$15000,2,FALSE),0)</f>
        <v>0.1065</v>
      </c>
      <c r="F606" s="14">
        <f t="shared" ca="1" si="268"/>
        <v>1.00040168</v>
      </c>
      <c r="G606" s="14">
        <f ca="1">(TRUNC(PRODUCT($F$12:$F605),16))</f>
        <v>1.3192185991557901</v>
      </c>
      <c r="H606" s="14">
        <f t="shared" ca="1" si="269"/>
        <v>1.3091439339300699</v>
      </c>
      <c r="I606" s="14">
        <f t="shared" ca="1" si="270"/>
        <v>1.0076956100000001</v>
      </c>
      <c r="J606" s="13">
        <f t="shared" si="283"/>
        <v>5.5E-2</v>
      </c>
      <c r="K606" s="33">
        <f t="shared" si="271"/>
        <v>45371</v>
      </c>
      <c r="L606" s="2">
        <f t="shared" si="272"/>
        <v>19</v>
      </c>
      <c r="M606" s="17">
        <f t="shared" si="273"/>
        <v>19</v>
      </c>
      <c r="N606" s="12">
        <f t="shared" si="274"/>
        <v>1.0040449629999999</v>
      </c>
      <c r="O606" s="12">
        <f t="shared" ca="1" si="275"/>
        <v>1.011771701</v>
      </c>
      <c r="P606" s="17">
        <f t="shared" si="276"/>
        <v>0</v>
      </c>
      <c r="Q606" s="14">
        <f t="shared" ca="1" si="277"/>
        <v>117717.01</v>
      </c>
      <c r="R606" s="21">
        <f t="shared" si="281"/>
        <v>0</v>
      </c>
      <c r="S606" s="14">
        <f t="shared" si="278"/>
        <v>0</v>
      </c>
      <c r="T606" s="4" t="str">
        <f t="shared" si="279"/>
        <v>J=</v>
      </c>
      <c r="U606" s="33">
        <f t="shared" si="280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82"/>
        <v>45400</v>
      </c>
      <c r="B607" s="124">
        <f t="shared" ca="1" si="266"/>
        <v>10123931.82</v>
      </c>
      <c r="C607" s="7">
        <f t="shared" si="267"/>
        <v>10000000</v>
      </c>
      <c r="D607" s="96">
        <f t="shared" si="284"/>
        <v>45399</v>
      </c>
      <c r="E607" s="94">
        <f ca="1">IF(D607&lt;$B$1,VLOOKUP(D607,[1]DI!$A$4:$B$15000,2,FALSE),0)</f>
        <v>0.1065</v>
      </c>
      <c r="F607" s="14">
        <f t="shared" ca="1" si="268"/>
        <v>1.00040168</v>
      </c>
      <c r="G607" s="14">
        <f ca="1">(TRUNC(PRODUCT($F$12:$F606),16))</f>
        <v>1.3197485028827001</v>
      </c>
      <c r="H607" s="14">
        <f t="shared" ca="1" si="269"/>
        <v>1.3091439339300699</v>
      </c>
      <c r="I607" s="14">
        <f t="shared" ca="1" si="270"/>
        <v>1.0081003799999999</v>
      </c>
      <c r="J607" s="13">
        <f t="shared" si="283"/>
        <v>5.5E-2</v>
      </c>
      <c r="K607" s="33">
        <f t="shared" si="271"/>
        <v>45371</v>
      </c>
      <c r="L607" s="2">
        <f t="shared" si="272"/>
        <v>20</v>
      </c>
      <c r="M607" s="17">
        <f t="shared" si="273"/>
        <v>20</v>
      </c>
      <c r="N607" s="12">
        <f t="shared" si="274"/>
        <v>1.004258308</v>
      </c>
      <c r="O607" s="12">
        <f t="shared" ca="1" si="275"/>
        <v>1.0123931820000001</v>
      </c>
      <c r="P607" s="17">
        <f t="shared" si="276"/>
        <v>0</v>
      </c>
      <c r="Q607" s="14">
        <f t="shared" ca="1" si="277"/>
        <v>123931.82</v>
      </c>
      <c r="R607" s="21">
        <f t="shared" si="281"/>
        <v>0</v>
      </c>
      <c r="S607" s="14">
        <f t="shared" si="278"/>
        <v>0</v>
      </c>
      <c r="T607" s="4" t="str">
        <f t="shared" si="279"/>
        <v>J=</v>
      </c>
      <c r="U607" s="33">
        <f t="shared" si="280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82"/>
        <v>45401</v>
      </c>
      <c r="B608" s="124">
        <f t="shared" ca="1" si="266"/>
        <v>10130150.52</v>
      </c>
      <c r="C608" s="7">
        <f t="shared" si="267"/>
        <v>10000000</v>
      </c>
      <c r="D608" s="96">
        <f t="shared" si="284"/>
        <v>45400</v>
      </c>
      <c r="E608" s="94">
        <f ca="1">IF(D608&lt;$B$1,VLOOKUP(D608,[1]DI!$A$4:$B$15000,2,FALSE),0)</f>
        <v>0.1065</v>
      </c>
      <c r="F608" s="14">
        <f t="shared" ca="1" si="268"/>
        <v>1.00040168</v>
      </c>
      <c r="G608" s="14">
        <f ca="1">(TRUNC(PRODUCT($F$12:$F607),16))</f>
        <v>1.3202786194613401</v>
      </c>
      <c r="H608" s="14">
        <f t="shared" ca="1" si="269"/>
        <v>1.3091439339300699</v>
      </c>
      <c r="I608" s="14">
        <f t="shared" ca="1" si="270"/>
        <v>1.00850532</v>
      </c>
      <c r="J608" s="13">
        <f t="shared" si="283"/>
        <v>5.5E-2</v>
      </c>
      <c r="K608" s="33">
        <f t="shared" si="271"/>
        <v>45371</v>
      </c>
      <c r="L608" s="2">
        <f t="shared" si="272"/>
        <v>21</v>
      </c>
      <c r="M608" s="17">
        <f t="shared" si="273"/>
        <v>21</v>
      </c>
      <c r="N608" s="12">
        <f t="shared" si="274"/>
        <v>1.004471699</v>
      </c>
      <c r="O608" s="12">
        <f t="shared" ca="1" si="275"/>
        <v>1.0130150520000001</v>
      </c>
      <c r="P608" s="17">
        <f t="shared" si="276"/>
        <v>0</v>
      </c>
      <c r="Q608" s="14">
        <f t="shared" ca="1" si="277"/>
        <v>130150.52</v>
      </c>
      <c r="R608" s="21">
        <f t="shared" si="281"/>
        <v>0</v>
      </c>
      <c r="S608" s="14">
        <f t="shared" si="278"/>
        <v>0</v>
      </c>
      <c r="T608" s="4" t="str">
        <f t="shared" si="279"/>
        <v>J=</v>
      </c>
      <c r="U608" s="33">
        <f t="shared" si="280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82"/>
        <v>45404</v>
      </c>
      <c r="B609" s="124">
        <f t="shared" ca="1" si="266"/>
        <v>10136372.91</v>
      </c>
      <c r="C609" s="7">
        <f t="shared" si="267"/>
        <v>10000000</v>
      </c>
      <c r="D609" s="96">
        <f t="shared" si="284"/>
        <v>45401</v>
      </c>
      <c r="E609" s="94">
        <f ca="1">IF(D609&lt;$B$1,VLOOKUP(D609,[1]DI!$A$4:$B$15000,2,FALSE),0)</f>
        <v>0.1065</v>
      </c>
      <c r="F609" s="14">
        <f t="shared" ca="1" si="268"/>
        <v>1.00040168</v>
      </c>
      <c r="G609" s="14">
        <f ca="1">(TRUNC(PRODUCT($F$12:$F608),16))</f>
        <v>1.3208089489771999</v>
      </c>
      <c r="H609" s="14">
        <f t="shared" ca="1" si="269"/>
        <v>1.3091439339300699</v>
      </c>
      <c r="I609" s="14">
        <f t="shared" ca="1" si="270"/>
        <v>1.0089104099999999</v>
      </c>
      <c r="J609" s="13">
        <f t="shared" si="283"/>
        <v>5.5E-2</v>
      </c>
      <c r="K609" s="33">
        <f t="shared" si="271"/>
        <v>45371</v>
      </c>
      <c r="L609" s="2">
        <f t="shared" si="272"/>
        <v>22</v>
      </c>
      <c r="M609" s="17">
        <f t="shared" si="273"/>
        <v>22</v>
      </c>
      <c r="N609" s="12">
        <f t="shared" si="274"/>
        <v>1.0046851349999999</v>
      </c>
      <c r="O609" s="12">
        <f t="shared" ca="1" si="275"/>
        <v>1.013637291</v>
      </c>
      <c r="P609" s="17">
        <f t="shared" si="276"/>
        <v>29</v>
      </c>
      <c r="Q609" s="14">
        <f t="shared" ca="1" si="277"/>
        <v>136372.91</v>
      </c>
      <c r="R609" s="21">
        <f t="shared" si="281"/>
        <v>0</v>
      </c>
      <c r="S609" s="14">
        <f t="shared" si="278"/>
        <v>0</v>
      </c>
      <c r="T609" s="4" t="str">
        <f t="shared" si="279"/>
        <v>J=</v>
      </c>
      <c r="U609" s="33">
        <f t="shared" si="280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82"/>
        <v>45405</v>
      </c>
      <c r="B610" s="124">
        <f t="shared" ca="1" si="266"/>
        <v>10006142.51</v>
      </c>
      <c r="C610" s="7">
        <f t="shared" si="267"/>
        <v>10000000</v>
      </c>
      <c r="D610" s="96">
        <f t="shared" si="284"/>
        <v>45404</v>
      </c>
      <c r="E610" s="94">
        <f ca="1">IF(D610&lt;$B$1,VLOOKUP(D610,[1]DI!$A$4:$B$15000,2,FALSE),0)</f>
        <v>0.1065</v>
      </c>
      <c r="F610" s="14">
        <f t="shared" ca="1" si="268"/>
        <v>1.00040168</v>
      </c>
      <c r="G610" s="14">
        <f ca="1">(TRUNC(PRODUCT($F$12:$F609),16))</f>
        <v>1.3213394915158301</v>
      </c>
      <c r="H610" s="14">
        <f t="shared" ca="1" si="269"/>
        <v>1.3208089489771999</v>
      </c>
      <c r="I610" s="14">
        <f t="shared" ca="1" si="270"/>
        <v>1.00040168</v>
      </c>
      <c r="J610" s="13">
        <f t="shared" si="283"/>
        <v>5.5E-2</v>
      </c>
      <c r="K610" s="33">
        <f t="shared" si="271"/>
        <v>45404</v>
      </c>
      <c r="L610" s="2">
        <f t="shared" si="272"/>
        <v>1</v>
      </c>
      <c r="M610" s="17">
        <f t="shared" si="273"/>
        <v>1</v>
      </c>
      <c r="N610" s="12">
        <f t="shared" si="274"/>
        <v>1.0002124859999999</v>
      </c>
      <c r="O610" s="12">
        <f t="shared" ca="1" si="275"/>
        <v>1.000614251</v>
      </c>
      <c r="P610" s="17">
        <f t="shared" si="276"/>
        <v>0</v>
      </c>
      <c r="Q610" s="14">
        <f t="shared" ca="1" si="277"/>
        <v>6142.51</v>
      </c>
      <c r="R610" s="21">
        <f t="shared" si="281"/>
        <v>0</v>
      </c>
      <c r="S610" s="14">
        <f t="shared" si="278"/>
        <v>0</v>
      </c>
      <c r="T610" s="4" t="str">
        <f t="shared" si="279"/>
        <v>J=</v>
      </c>
      <c r="U610" s="33">
        <f t="shared" si="280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82"/>
        <v>45406</v>
      </c>
      <c r="B611" s="124">
        <f t="shared" ca="1" si="266"/>
        <v>10012288.78999999</v>
      </c>
      <c r="C611" s="7">
        <f t="shared" si="267"/>
        <v>10000000</v>
      </c>
      <c r="D611" s="96">
        <f t="shared" si="284"/>
        <v>45405</v>
      </c>
      <c r="E611" s="94">
        <f ca="1">IF(D611&lt;$B$1,VLOOKUP(D611,[1]DI!$A$4:$B$15000,2,FALSE),0)</f>
        <v>0.1065</v>
      </c>
      <c r="F611" s="14">
        <f t="shared" ca="1" si="268"/>
        <v>1.00040168</v>
      </c>
      <c r="G611" s="14">
        <f ca="1">(TRUNC(PRODUCT($F$12:$F610),16))</f>
        <v>1.3218702471627799</v>
      </c>
      <c r="H611" s="14">
        <f t="shared" ca="1" si="269"/>
        <v>1.3208089489771999</v>
      </c>
      <c r="I611" s="14">
        <f t="shared" ca="1" si="270"/>
        <v>1.0008035200000001</v>
      </c>
      <c r="J611" s="13">
        <f t="shared" si="283"/>
        <v>5.5E-2</v>
      </c>
      <c r="K611" s="33">
        <f t="shared" si="271"/>
        <v>45404</v>
      </c>
      <c r="L611" s="2">
        <f t="shared" si="272"/>
        <v>2</v>
      </c>
      <c r="M611" s="17">
        <f t="shared" si="273"/>
        <v>2</v>
      </c>
      <c r="N611" s="12">
        <f t="shared" si="274"/>
        <v>1.000425017</v>
      </c>
      <c r="O611" s="12">
        <f t="shared" ca="1" si="275"/>
        <v>1.0012288789999999</v>
      </c>
      <c r="P611" s="17">
        <f t="shared" si="276"/>
        <v>0</v>
      </c>
      <c r="Q611" s="14">
        <f t="shared" ca="1" si="277"/>
        <v>12288.78999999</v>
      </c>
      <c r="R611" s="21">
        <f t="shared" si="281"/>
        <v>0</v>
      </c>
      <c r="S611" s="14">
        <f t="shared" si="278"/>
        <v>0</v>
      </c>
      <c r="T611" s="4" t="str">
        <f t="shared" si="279"/>
        <v>J=</v>
      </c>
      <c r="U611" s="33">
        <f t="shared" si="280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82"/>
        <v>45407</v>
      </c>
      <c r="B612" s="124">
        <f t="shared" ca="1" si="266"/>
        <v>10018438.819999989</v>
      </c>
      <c r="C612" s="7">
        <f t="shared" si="267"/>
        <v>10000000</v>
      </c>
      <c r="D612" s="96">
        <f t="shared" si="284"/>
        <v>45406</v>
      </c>
      <c r="E612" s="94">
        <f ca="1">IF(D612&lt;$B$1,VLOOKUP(D612,[1]DI!$A$4:$B$15000,2,FALSE),0)</f>
        <v>0.1065</v>
      </c>
      <c r="F612" s="14">
        <f t="shared" ca="1" si="268"/>
        <v>1.00040168</v>
      </c>
      <c r="G612" s="14">
        <f ca="1">(TRUNC(PRODUCT($F$12:$F611),16))</f>
        <v>1.32240121600366</v>
      </c>
      <c r="H612" s="14">
        <f t="shared" ca="1" si="269"/>
        <v>1.3208089489771999</v>
      </c>
      <c r="I612" s="14">
        <f t="shared" ca="1" si="270"/>
        <v>1.0012055200000001</v>
      </c>
      <c r="J612" s="13">
        <f t="shared" si="283"/>
        <v>5.5E-2</v>
      </c>
      <c r="K612" s="33">
        <f t="shared" si="271"/>
        <v>45404</v>
      </c>
      <c r="L612" s="2">
        <f t="shared" si="272"/>
        <v>3</v>
      </c>
      <c r="M612" s="17">
        <f t="shared" si="273"/>
        <v>3</v>
      </c>
      <c r="N612" s="12">
        <f t="shared" si="274"/>
        <v>1.000637593</v>
      </c>
      <c r="O612" s="12">
        <f t="shared" ca="1" si="275"/>
        <v>1.001843882</v>
      </c>
      <c r="P612" s="17">
        <f t="shared" si="276"/>
        <v>0</v>
      </c>
      <c r="Q612" s="14">
        <f t="shared" ca="1" si="277"/>
        <v>18438.819999989999</v>
      </c>
      <c r="R612" s="21">
        <f t="shared" si="281"/>
        <v>0</v>
      </c>
      <c r="S612" s="14">
        <f t="shared" si="278"/>
        <v>0</v>
      </c>
      <c r="T612" s="4" t="str">
        <f t="shared" si="279"/>
        <v>J=</v>
      </c>
      <c r="U612" s="33">
        <f t="shared" si="280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82"/>
        <v>45408</v>
      </c>
      <c r="B613" s="124">
        <f t="shared" ca="1" si="266"/>
        <v>10024592.720000001</v>
      </c>
      <c r="C613" s="7">
        <f t="shared" si="267"/>
        <v>10000000</v>
      </c>
      <c r="D613" s="96">
        <f t="shared" si="284"/>
        <v>45407</v>
      </c>
      <c r="E613" s="94">
        <f ca="1">IF(D613&lt;$B$1,VLOOKUP(D613,[1]DI!$A$4:$B$15000,2,FALSE),0)</f>
        <v>0.1065</v>
      </c>
      <c r="F613" s="14">
        <f t="shared" ca="1" si="268"/>
        <v>1.00040168</v>
      </c>
      <c r="G613" s="14">
        <f ca="1">(TRUNC(PRODUCT($F$12:$F612),16))</f>
        <v>1.3229323981241099</v>
      </c>
      <c r="H613" s="14">
        <f t="shared" ca="1" si="269"/>
        <v>1.3208089489771999</v>
      </c>
      <c r="I613" s="14">
        <f t="shared" ca="1" si="270"/>
        <v>1.0016076899999999</v>
      </c>
      <c r="J613" s="13">
        <f t="shared" si="283"/>
        <v>5.5E-2</v>
      </c>
      <c r="K613" s="33">
        <f t="shared" si="271"/>
        <v>45404</v>
      </c>
      <c r="L613" s="2">
        <f t="shared" si="272"/>
        <v>4</v>
      </c>
      <c r="M613" s="17">
        <f t="shared" si="273"/>
        <v>4</v>
      </c>
      <c r="N613" s="12">
        <f t="shared" si="274"/>
        <v>1.000850215</v>
      </c>
      <c r="O613" s="12">
        <f t="shared" ca="1" si="275"/>
        <v>1.0024592720000001</v>
      </c>
      <c r="P613" s="17">
        <f t="shared" si="276"/>
        <v>0</v>
      </c>
      <c r="Q613" s="14">
        <f t="shared" ca="1" si="277"/>
        <v>24592.720000000001</v>
      </c>
      <c r="R613" s="21">
        <f t="shared" si="281"/>
        <v>0</v>
      </c>
      <c r="S613" s="14">
        <f t="shared" si="278"/>
        <v>0</v>
      </c>
      <c r="T613" s="4" t="str">
        <f t="shared" si="279"/>
        <v>J=</v>
      </c>
      <c r="U613" s="33">
        <f t="shared" si="280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82"/>
        <v>45411</v>
      </c>
      <c r="B614" s="124">
        <f t="shared" ca="1" si="266"/>
        <v>10030750.26999999</v>
      </c>
      <c r="C614" s="7">
        <f t="shared" si="267"/>
        <v>10000000</v>
      </c>
      <c r="D614" s="96">
        <f t="shared" si="284"/>
        <v>45408</v>
      </c>
      <c r="E614" s="94">
        <f ca="1">IF(D614&lt;$B$1,VLOOKUP(D614,[1]DI!$A$4:$B$15000,2,FALSE),0)</f>
        <v>0.1065</v>
      </c>
      <c r="F614" s="14">
        <f t="shared" ca="1" si="268"/>
        <v>1.00040168</v>
      </c>
      <c r="G614" s="14">
        <f ca="1">(TRUNC(PRODUCT($F$12:$F613),16))</f>
        <v>1.3234637936097799</v>
      </c>
      <c r="H614" s="14">
        <f t="shared" ca="1" si="269"/>
        <v>1.3208089489771999</v>
      </c>
      <c r="I614" s="14">
        <f t="shared" ca="1" si="270"/>
        <v>1.00201001</v>
      </c>
      <c r="J614" s="13">
        <f t="shared" si="283"/>
        <v>5.5E-2</v>
      </c>
      <c r="K614" s="33">
        <f t="shared" si="271"/>
        <v>45404</v>
      </c>
      <c r="L614" s="2">
        <f t="shared" si="272"/>
        <v>5</v>
      </c>
      <c r="M614" s="17">
        <f t="shared" si="273"/>
        <v>5</v>
      </c>
      <c r="N614" s="12">
        <f t="shared" si="274"/>
        <v>1.001062881</v>
      </c>
      <c r="O614" s="12">
        <f t="shared" ca="1" si="275"/>
        <v>1.003075027</v>
      </c>
      <c r="P614" s="17">
        <f t="shared" si="276"/>
        <v>0</v>
      </c>
      <c r="Q614" s="14">
        <f t="shared" ca="1" si="277"/>
        <v>30750.26999999</v>
      </c>
      <c r="R614" s="21">
        <f t="shared" si="281"/>
        <v>0</v>
      </c>
      <c r="S614" s="14">
        <f t="shared" si="278"/>
        <v>0</v>
      </c>
      <c r="T614" s="4" t="str">
        <f t="shared" si="279"/>
        <v>J=</v>
      </c>
      <c r="U614" s="33">
        <f t="shared" si="280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82"/>
        <v>45412</v>
      </c>
      <c r="B615" s="124">
        <f t="shared" ref="B615:B632" ca="1" si="285">IF(A615&lt;=TODAY(),C615+Q615,IF(AND(A615&gt;TODAY(),A615&lt;=$B$1),IF(VLOOKUP(TODAY(),$A$10:$E$5000,4,FALSE)=0,"n.d",C615+Q615),"n.d"))</f>
        <v>10036911.69999999</v>
      </c>
      <c r="C615" s="7">
        <f t="shared" ref="C615:C632" si="286">(C614-S614)</f>
        <v>10000000</v>
      </c>
      <c r="D615" s="96">
        <f t="shared" si="284"/>
        <v>45411</v>
      </c>
      <c r="E615" s="94">
        <f ca="1">IF(D615&lt;$B$1,VLOOKUP(D615,[1]DI!$A$4:$B$15000,2,FALSE),0)</f>
        <v>0.1065</v>
      </c>
      <c r="F615" s="14">
        <f t="shared" ref="F615:F632" ca="1" si="287">ROUND(((1+E615)^(1/252)),8)</f>
        <v>1.00040168</v>
      </c>
      <c r="G615" s="14">
        <f ca="1">(TRUNC(PRODUCT($F$12:$F614),16))</f>
        <v>1.3239954025464</v>
      </c>
      <c r="H615" s="14">
        <f t="shared" ref="H615:H632" ca="1" si="288">IF(P614&gt;0,G614,H614)</f>
        <v>1.3208089489771999</v>
      </c>
      <c r="I615" s="14">
        <f t="shared" ref="I615:I632" ca="1" si="289">ROUND(G615/H615,8)</f>
        <v>1.0024124999999999</v>
      </c>
      <c r="J615" s="13">
        <f t="shared" si="283"/>
        <v>5.5E-2</v>
      </c>
      <c r="K615" s="33">
        <f t="shared" ref="K615:K632" si="290">IF(P614&gt;0,VLOOKUP(P614,W$12:AG$150,2),K614)</f>
        <v>45404</v>
      </c>
      <c r="L615" s="2">
        <f t="shared" ref="L615:L632" si="291">IF(A615&gt;K615,IF(NETWORKDAYS(K615,A615,$W$160:$W$544)-1=0,1,NETWORKDAYS(K615,A615,$W$160:$W$544)-1),0)</f>
        <v>6</v>
      </c>
      <c r="M615" s="17">
        <f t="shared" ref="M615:M632" si="292">IF(AND(L615=1,L614=1),1,IF(L615&gt;0,IF(L615=L614,L615+1,L615),0))</f>
        <v>6</v>
      </c>
      <c r="N615" s="12">
        <f t="shared" ref="N615:N632" si="293">ROUND((J615+1)^(M615/252),9)</f>
        <v>1.0012755929999999</v>
      </c>
      <c r="O615" s="12">
        <f t="shared" ref="O615:O632" ca="1" si="294">ROUND(I615*N615,9)</f>
        <v>1.00369117</v>
      </c>
      <c r="P615" s="17">
        <f t="shared" ref="P615:P631" si="295">IF(VLOOKUP(A615,X$12:AE$150,8)=VLOOKUP(A614,X$12:AE$150,8),0,VLOOKUP(A615,X$12:AE$150,8))</f>
        <v>0</v>
      </c>
      <c r="Q615" s="14">
        <f t="shared" ref="Q615:Q632" ca="1" si="296">TRUNC(((O615-1)*C615),8)</f>
        <v>36911.69999999</v>
      </c>
      <c r="R615" s="21">
        <f t="shared" si="281"/>
        <v>0</v>
      </c>
      <c r="S615" s="14">
        <f t="shared" ref="S615:S632" si="297">IF(R615&gt;0,TRUNC(R615*C615,8),0)</f>
        <v>0</v>
      </c>
      <c r="T615" s="4" t="str">
        <f t="shared" ref="T615:T632" si="298">IF(P614&gt;0,VLOOKUP(P614,W$12:AG$150,10),T614)</f>
        <v>J=</v>
      </c>
      <c r="U615" s="33">
        <f t="shared" ref="U615:U632" si="299">IF(P614&gt;0,VLOOKUP(P614,W$12:AG$150,11),U614)</f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82"/>
        <v>45414</v>
      </c>
      <c r="B616" s="124">
        <f t="shared" ca="1" si="285"/>
        <v>10043076.9</v>
      </c>
      <c r="C616" s="7">
        <f t="shared" si="286"/>
        <v>10000000</v>
      </c>
      <c r="D616" s="96">
        <f t="shared" si="284"/>
        <v>45412</v>
      </c>
      <c r="E616" s="94">
        <f ca="1">IF(D616&lt;$B$1,VLOOKUP(D616,[1]DI!$A$4:$B$15000,2,FALSE),0)</f>
        <v>0.1065</v>
      </c>
      <c r="F616" s="14">
        <f t="shared" ca="1" si="287"/>
        <v>1.00040168</v>
      </c>
      <c r="G616" s="14">
        <f ca="1">(TRUNC(PRODUCT($F$12:$F615),16))</f>
        <v>1.3245272250197</v>
      </c>
      <c r="H616" s="14">
        <f t="shared" ca="1" si="288"/>
        <v>1.3208089489771999</v>
      </c>
      <c r="I616" s="14">
        <f t="shared" ca="1" si="289"/>
        <v>1.00281515</v>
      </c>
      <c r="J616" s="13">
        <f t="shared" si="283"/>
        <v>5.5E-2</v>
      </c>
      <c r="K616" s="33">
        <f t="shared" si="290"/>
        <v>45404</v>
      </c>
      <c r="L616" s="2">
        <f t="shared" si="291"/>
        <v>7</v>
      </c>
      <c r="M616" s="17">
        <f t="shared" si="292"/>
        <v>7</v>
      </c>
      <c r="N616" s="12">
        <f t="shared" si="293"/>
        <v>1.00148835</v>
      </c>
      <c r="O616" s="12">
        <f t="shared" ca="1" si="294"/>
        <v>1.0043076900000001</v>
      </c>
      <c r="P616" s="17">
        <f t="shared" si="295"/>
        <v>0</v>
      </c>
      <c r="Q616" s="14">
        <f t="shared" ca="1" si="296"/>
        <v>43076.9</v>
      </c>
      <c r="R616" s="21">
        <f t="shared" si="281"/>
        <v>0</v>
      </c>
      <c r="S616" s="14">
        <f t="shared" si="297"/>
        <v>0</v>
      </c>
      <c r="T616" s="4" t="str">
        <f t="shared" si="298"/>
        <v>J=</v>
      </c>
      <c r="U616" s="33">
        <f t="shared" si="299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82"/>
        <v>45415</v>
      </c>
      <c r="B617" s="124">
        <f t="shared" ca="1" si="285"/>
        <v>10049245.859999999</v>
      </c>
      <c r="C617" s="7">
        <f t="shared" si="286"/>
        <v>10000000</v>
      </c>
      <c r="D617" s="96">
        <f t="shared" si="284"/>
        <v>45414</v>
      </c>
      <c r="E617" s="94">
        <f ca="1">IF(D617&lt;$B$1,VLOOKUP(D617,[1]DI!$A$4:$B$15000,2,FALSE),0)</f>
        <v>0.1065</v>
      </c>
      <c r="F617" s="14">
        <f t="shared" ca="1" si="287"/>
        <v>1.00040168</v>
      </c>
      <c r="G617" s="14">
        <f ca="1">(TRUNC(PRODUCT($F$12:$F616),16))</f>
        <v>1.3250592611154399</v>
      </c>
      <c r="H617" s="14">
        <f t="shared" ca="1" si="288"/>
        <v>1.3208089489771999</v>
      </c>
      <c r="I617" s="14">
        <f t="shared" ca="1" si="289"/>
        <v>1.00321796</v>
      </c>
      <c r="J617" s="13">
        <f t="shared" si="283"/>
        <v>5.5E-2</v>
      </c>
      <c r="K617" s="33">
        <f t="shared" si="290"/>
        <v>45404</v>
      </c>
      <c r="L617" s="2">
        <f t="shared" si="291"/>
        <v>8</v>
      </c>
      <c r="M617" s="17">
        <f t="shared" si="292"/>
        <v>8</v>
      </c>
      <c r="N617" s="12">
        <f t="shared" si="293"/>
        <v>1.0017011520000001</v>
      </c>
      <c r="O617" s="12">
        <f t="shared" ca="1" si="294"/>
        <v>1.004924586</v>
      </c>
      <c r="P617" s="17">
        <f t="shared" si="295"/>
        <v>0</v>
      </c>
      <c r="Q617" s="14">
        <f t="shared" ca="1" si="296"/>
        <v>49245.86</v>
      </c>
      <c r="R617" s="21">
        <f t="shared" si="281"/>
        <v>0</v>
      </c>
      <c r="S617" s="14">
        <f t="shared" si="297"/>
        <v>0</v>
      </c>
      <c r="T617" s="4" t="str">
        <f t="shared" si="298"/>
        <v>J=</v>
      </c>
      <c r="U617" s="33">
        <f t="shared" si="299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82"/>
        <v>45418</v>
      </c>
      <c r="B618" s="124">
        <f t="shared" ca="1" si="285"/>
        <v>10055418.59999999</v>
      </c>
      <c r="C618" s="7">
        <f t="shared" si="286"/>
        <v>10000000</v>
      </c>
      <c r="D618" s="96">
        <f t="shared" si="284"/>
        <v>45415</v>
      </c>
      <c r="E618" s="94">
        <f ca="1">IF(D618&lt;$B$1,VLOOKUP(D618,[1]DI!$A$4:$B$15000,2,FALSE),0)</f>
        <v>0.1065</v>
      </c>
      <c r="F618" s="14">
        <f t="shared" ca="1" si="287"/>
        <v>1.00040168</v>
      </c>
      <c r="G618" s="14">
        <f ca="1">(TRUNC(PRODUCT($F$12:$F617),16))</f>
        <v>1.32559151091945</v>
      </c>
      <c r="H618" s="14">
        <f t="shared" ca="1" si="288"/>
        <v>1.3208089489771999</v>
      </c>
      <c r="I618" s="14">
        <f t="shared" ca="1" si="289"/>
        <v>1.0036209300000001</v>
      </c>
      <c r="J618" s="13">
        <f t="shared" si="283"/>
        <v>5.5E-2</v>
      </c>
      <c r="K618" s="33">
        <f t="shared" si="290"/>
        <v>45404</v>
      </c>
      <c r="L618" s="2">
        <f t="shared" si="291"/>
        <v>9</v>
      </c>
      <c r="M618" s="17">
        <f t="shared" si="292"/>
        <v>9</v>
      </c>
      <c r="N618" s="12">
        <f t="shared" si="293"/>
        <v>1.001914</v>
      </c>
      <c r="O618" s="12">
        <f t="shared" ca="1" si="294"/>
        <v>1.0055418599999999</v>
      </c>
      <c r="P618" s="17">
        <f t="shared" si="295"/>
        <v>0</v>
      </c>
      <c r="Q618" s="14">
        <f t="shared" ca="1" si="296"/>
        <v>55418.599999990001</v>
      </c>
      <c r="R618" s="21">
        <f t="shared" si="281"/>
        <v>0</v>
      </c>
      <c r="S618" s="14">
        <f t="shared" si="297"/>
        <v>0</v>
      </c>
      <c r="T618" s="4" t="str">
        <f t="shared" si="298"/>
        <v>J=</v>
      </c>
      <c r="U618" s="33">
        <f t="shared" si="299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82"/>
        <v>45419</v>
      </c>
      <c r="B619" s="124">
        <f t="shared" ca="1" si="285"/>
        <v>10061595.210000001</v>
      </c>
      <c r="C619" s="7">
        <f t="shared" si="286"/>
        <v>10000000</v>
      </c>
      <c r="D619" s="96">
        <f t="shared" si="284"/>
        <v>45418</v>
      </c>
      <c r="E619" s="94">
        <f ca="1">IF(D619&lt;$B$1,VLOOKUP(D619,[1]DI!$A$4:$B$15000,2,FALSE),0)</f>
        <v>0.1065</v>
      </c>
      <c r="F619" s="14">
        <f t="shared" ca="1" si="287"/>
        <v>1.00040168</v>
      </c>
      <c r="G619" s="14">
        <f ca="1">(TRUNC(PRODUCT($F$12:$F618),16))</f>
        <v>1.3261239745175499</v>
      </c>
      <c r="H619" s="14">
        <f t="shared" ca="1" si="288"/>
        <v>1.3208089489771999</v>
      </c>
      <c r="I619" s="14">
        <f t="shared" ca="1" si="289"/>
        <v>1.00402407</v>
      </c>
      <c r="J619" s="13">
        <f t="shared" si="283"/>
        <v>5.5E-2</v>
      </c>
      <c r="K619" s="33">
        <f t="shared" si="290"/>
        <v>45404</v>
      </c>
      <c r="L619" s="2">
        <f t="shared" si="291"/>
        <v>10</v>
      </c>
      <c r="M619" s="17">
        <f t="shared" si="292"/>
        <v>10</v>
      </c>
      <c r="N619" s="12">
        <f t="shared" si="293"/>
        <v>1.0021268919999999</v>
      </c>
      <c r="O619" s="12">
        <f t="shared" ca="1" si="294"/>
        <v>1.0061595210000001</v>
      </c>
      <c r="P619" s="17">
        <f t="shared" si="295"/>
        <v>0</v>
      </c>
      <c r="Q619" s="14">
        <f t="shared" ca="1" si="296"/>
        <v>61595.21</v>
      </c>
      <c r="R619" s="21">
        <f t="shared" si="281"/>
        <v>0</v>
      </c>
      <c r="S619" s="14">
        <f t="shared" si="297"/>
        <v>0</v>
      </c>
      <c r="T619" s="4" t="str">
        <f t="shared" si="298"/>
        <v>J=</v>
      </c>
      <c r="U619" s="33">
        <f t="shared" si="299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82"/>
        <v>45420</v>
      </c>
      <c r="B620" s="124">
        <f t="shared" ca="1" si="285"/>
        <v>10067775.489999991</v>
      </c>
      <c r="C620" s="7">
        <f t="shared" si="286"/>
        <v>10000000</v>
      </c>
      <c r="D620" s="96">
        <f t="shared" si="284"/>
        <v>45419</v>
      </c>
      <c r="E620" s="94">
        <f ca="1">IF(D620&lt;$B$1,VLOOKUP(D620,[1]DI!$A$4:$B$15000,2,FALSE),0)</f>
        <v>0.1065</v>
      </c>
      <c r="F620" s="14">
        <f t="shared" ca="1" si="287"/>
        <v>1.00040168</v>
      </c>
      <c r="G620" s="14">
        <f ca="1">(TRUNC(PRODUCT($F$12:$F619),16))</f>
        <v>1.32665665199564</v>
      </c>
      <c r="H620" s="14">
        <f t="shared" ca="1" si="288"/>
        <v>1.3208089489771999</v>
      </c>
      <c r="I620" s="14">
        <f t="shared" ca="1" si="289"/>
        <v>1.00442736</v>
      </c>
      <c r="J620" s="13">
        <f t="shared" si="283"/>
        <v>5.5E-2</v>
      </c>
      <c r="K620" s="33">
        <f t="shared" si="290"/>
        <v>45404</v>
      </c>
      <c r="L620" s="2">
        <f t="shared" si="291"/>
        <v>11</v>
      </c>
      <c r="M620" s="17">
        <f t="shared" si="292"/>
        <v>11</v>
      </c>
      <c r="N620" s="12">
        <f t="shared" si="293"/>
        <v>1.0023398299999999</v>
      </c>
      <c r="O620" s="12">
        <f t="shared" ca="1" si="294"/>
        <v>1.0067775489999999</v>
      </c>
      <c r="P620" s="17">
        <f t="shared" si="295"/>
        <v>0</v>
      </c>
      <c r="Q620" s="14">
        <f t="shared" ca="1" si="296"/>
        <v>67775.489999989994</v>
      </c>
      <c r="R620" s="21">
        <f t="shared" si="281"/>
        <v>0</v>
      </c>
      <c r="S620" s="14">
        <f t="shared" si="297"/>
        <v>0</v>
      </c>
      <c r="T620" s="4" t="str">
        <f t="shared" si="298"/>
        <v>J=</v>
      </c>
      <c r="U620" s="33">
        <f t="shared" si="299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82"/>
        <v>45421</v>
      </c>
      <c r="B621" s="124">
        <f t="shared" ca="1" si="285"/>
        <v>10073959.649999989</v>
      </c>
      <c r="C621" s="7">
        <f t="shared" si="286"/>
        <v>10000000</v>
      </c>
      <c r="D621" s="96">
        <f t="shared" si="284"/>
        <v>45420</v>
      </c>
      <c r="E621" s="94">
        <f ca="1">IF(D621&lt;$B$1,VLOOKUP(D621,[1]DI!$A$4:$B$15000,2,FALSE),0)</f>
        <v>0.1065</v>
      </c>
      <c r="F621" s="14">
        <f t="shared" ca="1" si="287"/>
        <v>1.00040168</v>
      </c>
      <c r="G621" s="14">
        <f ca="1">(TRUNC(PRODUCT($F$12:$F620),16))</f>
        <v>1.3271895434396099</v>
      </c>
      <c r="H621" s="14">
        <f t="shared" ca="1" si="288"/>
        <v>1.3208089489771999</v>
      </c>
      <c r="I621" s="14">
        <f t="shared" ca="1" si="289"/>
        <v>1.00483082</v>
      </c>
      <c r="J621" s="13">
        <f t="shared" si="283"/>
        <v>5.5E-2</v>
      </c>
      <c r="K621" s="33">
        <f t="shared" si="290"/>
        <v>45404</v>
      </c>
      <c r="L621" s="2">
        <f t="shared" si="291"/>
        <v>12</v>
      </c>
      <c r="M621" s="17">
        <f t="shared" si="292"/>
        <v>12</v>
      </c>
      <c r="N621" s="12">
        <f t="shared" si="293"/>
        <v>1.0025528130000001</v>
      </c>
      <c r="O621" s="12">
        <f t="shared" ca="1" si="294"/>
        <v>1.0073959649999999</v>
      </c>
      <c r="P621" s="17">
        <f t="shared" si="295"/>
        <v>0</v>
      </c>
      <c r="Q621" s="14">
        <f t="shared" ca="1" si="296"/>
        <v>73959.649999989997</v>
      </c>
      <c r="R621" s="21">
        <f t="shared" si="281"/>
        <v>0</v>
      </c>
      <c r="S621" s="14">
        <f t="shared" si="297"/>
        <v>0</v>
      </c>
      <c r="T621" s="4" t="str">
        <f t="shared" si="298"/>
        <v>J=</v>
      </c>
      <c r="U621" s="33">
        <f t="shared" si="299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82"/>
        <v>45422</v>
      </c>
      <c r="B622" s="124">
        <f t="shared" ca="1" si="285"/>
        <v>10080147.6</v>
      </c>
      <c r="C622" s="7">
        <f t="shared" si="286"/>
        <v>10000000</v>
      </c>
      <c r="D622" s="96">
        <f t="shared" si="284"/>
        <v>45421</v>
      </c>
      <c r="E622" s="94">
        <f ca="1">IF(D622&lt;$B$1,VLOOKUP(D622,[1]DI!$A$4:$B$15000,2,FALSE),0)</f>
        <v>0.104</v>
      </c>
      <c r="F622" s="14">
        <f t="shared" ca="1" si="287"/>
        <v>1.0003926999999999</v>
      </c>
      <c r="G622" s="14">
        <f ca="1">(TRUNC(PRODUCT($F$12:$F621),16))</f>
        <v>1.3277226489354199</v>
      </c>
      <c r="H622" s="14">
        <f t="shared" ca="1" si="288"/>
        <v>1.3208089489771999</v>
      </c>
      <c r="I622" s="14">
        <f t="shared" ca="1" si="289"/>
        <v>1.00523444</v>
      </c>
      <c r="J622" s="13">
        <f t="shared" si="283"/>
        <v>5.5E-2</v>
      </c>
      <c r="K622" s="33">
        <f t="shared" si="290"/>
        <v>45404</v>
      </c>
      <c r="L622" s="2">
        <f t="shared" si="291"/>
        <v>13</v>
      </c>
      <c r="M622" s="17">
        <f t="shared" si="292"/>
        <v>13</v>
      </c>
      <c r="N622" s="12">
        <f t="shared" si="293"/>
        <v>1.0027658420000001</v>
      </c>
      <c r="O622" s="12">
        <f t="shared" ca="1" si="294"/>
        <v>1.00801476</v>
      </c>
      <c r="P622" s="17">
        <f t="shared" si="295"/>
        <v>0</v>
      </c>
      <c r="Q622" s="14">
        <f t="shared" ca="1" si="296"/>
        <v>80147.600000000006</v>
      </c>
      <c r="R622" s="21">
        <f t="shared" si="281"/>
        <v>0</v>
      </c>
      <c r="S622" s="14">
        <f t="shared" si="297"/>
        <v>0</v>
      </c>
      <c r="T622" s="4" t="str">
        <f t="shared" si="298"/>
        <v>J=</v>
      </c>
      <c r="U622" s="33">
        <f t="shared" si="299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82"/>
        <v>45425</v>
      </c>
      <c r="B623" s="124">
        <f t="shared" ca="1" si="285"/>
        <v>10086248.84</v>
      </c>
      <c r="C623" s="7">
        <f t="shared" si="286"/>
        <v>10000000</v>
      </c>
      <c r="D623" s="96">
        <f t="shared" si="284"/>
        <v>45422</v>
      </c>
      <c r="E623" s="94">
        <f ca="1">IF(D623&lt;$B$1,VLOOKUP(D623,[1]DI!$A$4:$B$15000,2,FALSE),0)</f>
        <v>0.104</v>
      </c>
      <c r="F623" s="14">
        <f t="shared" ca="1" si="287"/>
        <v>1.0003926999999999</v>
      </c>
      <c r="G623" s="14">
        <f ca="1">(TRUNC(PRODUCT($F$12:$F622),16))</f>
        <v>1.32824404561966</v>
      </c>
      <c r="H623" s="14">
        <f t="shared" ca="1" si="288"/>
        <v>1.3208089489771999</v>
      </c>
      <c r="I623" s="14">
        <f t="shared" ca="1" si="289"/>
        <v>1.0056292</v>
      </c>
      <c r="J623" s="13">
        <f t="shared" si="283"/>
        <v>5.5E-2</v>
      </c>
      <c r="K623" s="33">
        <f t="shared" si="290"/>
        <v>45404</v>
      </c>
      <c r="L623" s="2">
        <f t="shared" si="291"/>
        <v>14</v>
      </c>
      <c r="M623" s="17">
        <f t="shared" si="292"/>
        <v>14</v>
      </c>
      <c r="N623" s="12">
        <f t="shared" si="293"/>
        <v>1.0029789149999999</v>
      </c>
      <c r="O623" s="12">
        <f t="shared" ca="1" si="294"/>
        <v>1.0086248840000001</v>
      </c>
      <c r="P623" s="17">
        <f t="shared" si="295"/>
        <v>0</v>
      </c>
      <c r="Q623" s="14">
        <f t="shared" ca="1" si="296"/>
        <v>86248.84</v>
      </c>
      <c r="R623" s="21">
        <f t="shared" si="281"/>
        <v>0</v>
      </c>
      <c r="S623" s="14">
        <f t="shared" si="297"/>
        <v>0</v>
      </c>
      <c r="T623" s="4" t="str">
        <f t="shared" si="298"/>
        <v>J=</v>
      </c>
      <c r="U623" s="33">
        <f t="shared" si="299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82"/>
        <v>45426</v>
      </c>
      <c r="B624" s="124">
        <f t="shared" ca="1" si="285"/>
        <v>10092353.73</v>
      </c>
      <c r="C624" s="7">
        <f t="shared" si="286"/>
        <v>10000000</v>
      </c>
      <c r="D624" s="96">
        <f t="shared" si="284"/>
        <v>45425</v>
      </c>
      <c r="E624" s="94">
        <f ca="1">IF(D624&lt;$B$1,VLOOKUP(D624,[1]DI!$A$4:$B$15000,2,FALSE),0)</f>
        <v>0.104</v>
      </c>
      <c r="F624" s="14">
        <f t="shared" ca="1" si="287"/>
        <v>1.0003926999999999</v>
      </c>
      <c r="G624" s="14">
        <f ca="1">(TRUNC(PRODUCT($F$12:$F623),16))</f>
        <v>1.32876564705637</v>
      </c>
      <c r="H624" s="14">
        <f t="shared" ca="1" si="288"/>
        <v>1.3208089489771999</v>
      </c>
      <c r="I624" s="14">
        <f t="shared" ca="1" si="289"/>
        <v>1.00602411</v>
      </c>
      <c r="J624" s="13">
        <f t="shared" si="283"/>
        <v>5.5E-2</v>
      </c>
      <c r="K624" s="33">
        <f t="shared" si="290"/>
        <v>45404</v>
      </c>
      <c r="L624" s="2">
        <f t="shared" si="291"/>
        <v>15</v>
      </c>
      <c r="M624" s="17">
        <f t="shared" si="292"/>
        <v>15</v>
      </c>
      <c r="N624" s="12">
        <f t="shared" si="293"/>
        <v>1.003192034</v>
      </c>
      <c r="O624" s="12">
        <f t="shared" ca="1" si="294"/>
        <v>1.0092353730000001</v>
      </c>
      <c r="P624" s="17">
        <f t="shared" si="295"/>
        <v>0</v>
      </c>
      <c r="Q624" s="14">
        <f t="shared" ca="1" si="296"/>
        <v>92353.73</v>
      </c>
      <c r="R624" s="21">
        <f t="shared" si="281"/>
        <v>0</v>
      </c>
      <c r="S624" s="14">
        <f t="shared" si="297"/>
        <v>0</v>
      </c>
      <c r="T624" s="4" t="str">
        <f t="shared" si="298"/>
        <v>J=</v>
      </c>
      <c r="U624" s="33">
        <f t="shared" si="299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82"/>
        <v>45427</v>
      </c>
      <c r="B625" s="124">
        <f t="shared" ca="1" si="285"/>
        <v>10098462.369999999</v>
      </c>
      <c r="C625" s="7">
        <f t="shared" si="286"/>
        <v>10000000</v>
      </c>
      <c r="D625" s="96">
        <f t="shared" si="284"/>
        <v>45426</v>
      </c>
      <c r="E625" s="94">
        <f ca="1">IF(D625&lt;$B$1,VLOOKUP(D625,[1]DI!$A$4:$B$15000,2,FALSE),0)</f>
        <v>0.104</v>
      </c>
      <c r="F625" s="14">
        <f t="shared" ca="1" si="287"/>
        <v>1.0003926999999999</v>
      </c>
      <c r="G625" s="14">
        <f ca="1">(TRUNC(PRODUCT($F$12:$F624),16))</f>
        <v>1.32928745332597</v>
      </c>
      <c r="H625" s="14">
        <f t="shared" ca="1" si="288"/>
        <v>1.3208089489771999</v>
      </c>
      <c r="I625" s="14">
        <f t="shared" ca="1" si="289"/>
        <v>1.00641918</v>
      </c>
      <c r="J625" s="13">
        <f t="shared" si="283"/>
        <v>5.5E-2</v>
      </c>
      <c r="K625" s="33">
        <f t="shared" si="290"/>
        <v>45404</v>
      </c>
      <c r="L625" s="2">
        <f t="shared" si="291"/>
        <v>16</v>
      </c>
      <c r="M625" s="17">
        <f t="shared" si="292"/>
        <v>16</v>
      </c>
      <c r="N625" s="12">
        <f t="shared" si="293"/>
        <v>1.0034051980000001</v>
      </c>
      <c r="O625" s="12">
        <f t="shared" ca="1" si="294"/>
        <v>1.0098462370000001</v>
      </c>
      <c r="P625" s="17">
        <f t="shared" si="295"/>
        <v>0</v>
      </c>
      <c r="Q625" s="14">
        <f t="shared" ca="1" si="296"/>
        <v>98462.37</v>
      </c>
      <c r="R625" s="21">
        <f t="shared" si="281"/>
        <v>0</v>
      </c>
      <c r="S625" s="14">
        <f t="shared" si="297"/>
        <v>0</v>
      </c>
      <c r="T625" s="4" t="str">
        <f t="shared" si="298"/>
        <v>J=</v>
      </c>
      <c r="U625" s="33">
        <f t="shared" si="299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82"/>
        <v>45428</v>
      </c>
      <c r="B626" s="124">
        <f t="shared" ca="1" si="285"/>
        <v>10104574.65</v>
      </c>
      <c r="C626" s="7">
        <f t="shared" si="286"/>
        <v>10000000</v>
      </c>
      <c r="D626" s="96">
        <f t="shared" si="284"/>
        <v>45427</v>
      </c>
      <c r="E626" s="94">
        <f ca="1">IF(D626&lt;$B$1,VLOOKUP(D626,[1]DI!$A$4:$B$15000,2,FALSE),0)</f>
        <v>0.104</v>
      </c>
      <c r="F626" s="14">
        <f t="shared" ca="1" si="287"/>
        <v>1.0003926999999999</v>
      </c>
      <c r="G626" s="14">
        <f ca="1">(TRUNC(PRODUCT($F$12:$F625),16))</f>
        <v>1.32980946450889</v>
      </c>
      <c r="H626" s="14">
        <f t="shared" ca="1" si="288"/>
        <v>1.3208089489771999</v>
      </c>
      <c r="I626" s="14">
        <f t="shared" ca="1" si="289"/>
        <v>1.0068144000000001</v>
      </c>
      <c r="J626" s="13">
        <f t="shared" si="283"/>
        <v>5.5E-2</v>
      </c>
      <c r="K626" s="33">
        <f t="shared" si="290"/>
        <v>45404</v>
      </c>
      <c r="L626" s="2">
        <f t="shared" si="291"/>
        <v>17</v>
      </c>
      <c r="M626" s="17">
        <f t="shared" si="292"/>
        <v>17</v>
      </c>
      <c r="N626" s="12">
        <f t="shared" si="293"/>
        <v>1.0036184079999999</v>
      </c>
      <c r="O626" s="12">
        <f t="shared" ca="1" si="294"/>
        <v>1.010457465</v>
      </c>
      <c r="P626" s="17">
        <f t="shared" si="295"/>
        <v>0</v>
      </c>
      <c r="Q626" s="14">
        <f t="shared" ca="1" si="296"/>
        <v>104574.65</v>
      </c>
      <c r="R626" s="21">
        <f t="shared" si="281"/>
        <v>0</v>
      </c>
      <c r="S626" s="14">
        <f t="shared" si="297"/>
        <v>0</v>
      </c>
      <c r="T626" s="4" t="str">
        <f t="shared" si="298"/>
        <v>J=</v>
      </c>
      <c r="U626" s="33">
        <f t="shared" si="299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82"/>
        <v>45429</v>
      </c>
      <c r="B627" s="124">
        <f t="shared" ca="1" si="285"/>
        <v>10110690.579999991</v>
      </c>
      <c r="C627" s="7">
        <f t="shared" si="286"/>
        <v>10000000</v>
      </c>
      <c r="D627" s="96">
        <f t="shared" si="284"/>
        <v>45428</v>
      </c>
      <c r="E627" s="94">
        <f ca="1">IF(D627&lt;$B$1,VLOOKUP(D627,[1]DI!$A$4:$B$15000,2,FALSE),0)</f>
        <v>0.104</v>
      </c>
      <c r="F627" s="14">
        <f t="shared" ca="1" si="287"/>
        <v>1.0003926999999999</v>
      </c>
      <c r="G627" s="14">
        <f ca="1">(TRUNC(PRODUCT($F$12:$F626),16))</f>
        <v>1.3303316806856</v>
      </c>
      <c r="H627" s="14">
        <f t="shared" ca="1" si="288"/>
        <v>1.3208089489771999</v>
      </c>
      <c r="I627" s="14">
        <f t="shared" ca="1" si="289"/>
        <v>1.00720977</v>
      </c>
      <c r="J627" s="13">
        <f t="shared" si="283"/>
        <v>5.5E-2</v>
      </c>
      <c r="K627" s="33">
        <f t="shared" si="290"/>
        <v>45404</v>
      </c>
      <c r="L627" s="2">
        <f t="shared" si="291"/>
        <v>18</v>
      </c>
      <c r="M627" s="17">
        <f t="shared" si="292"/>
        <v>18</v>
      </c>
      <c r="N627" s="12">
        <f t="shared" si="293"/>
        <v>1.0038316629999999</v>
      </c>
      <c r="O627" s="12">
        <f t="shared" ca="1" si="294"/>
        <v>1.0110690579999999</v>
      </c>
      <c r="P627" s="17">
        <f t="shared" si="295"/>
        <v>0</v>
      </c>
      <c r="Q627" s="14">
        <f t="shared" ca="1" si="296"/>
        <v>110690.57999999</v>
      </c>
      <c r="R627" s="21">
        <f t="shared" si="281"/>
        <v>0</v>
      </c>
      <c r="S627" s="14">
        <f t="shared" si="297"/>
        <v>0</v>
      </c>
      <c r="T627" s="4" t="str">
        <f t="shared" si="298"/>
        <v>J=</v>
      </c>
      <c r="U627" s="33">
        <f t="shared" si="299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82"/>
        <v>45432</v>
      </c>
      <c r="B628" s="124">
        <f t="shared" ca="1" si="285"/>
        <v>10116810.26</v>
      </c>
      <c r="C628" s="7">
        <f t="shared" si="286"/>
        <v>10000000</v>
      </c>
      <c r="D628" s="96">
        <f t="shared" si="284"/>
        <v>45429</v>
      </c>
      <c r="E628" s="94">
        <f ca="1">IF(D628&lt;$B$1,VLOOKUP(D628,[1]DI!$A$4:$B$15000,2,FALSE),0)</f>
        <v>0.104</v>
      </c>
      <c r="F628" s="14">
        <f t="shared" ca="1" si="287"/>
        <v>1.0003926999999999</v>
      </c>
      <c r="G628" s="14">
        <f ca="1">(TRUNC(PRODUCT($F$12:$F627),16))</f>
        <v>1.33085410193661</v>
      </c>
      <c r="H628" s="14">
        <f t="shared" ca="1" si="288"/>
        <v>1.3208089489771999</v>
      </c>
      <c r="I628" s="14">
        <f t="shared" ca="1" si="289"/>
        <v>1.0076053</v>
      </c>
      <c r="J628" s="13">
        <f t="shared" si="283"/>
        <v>5.5E-2</v>
      </c>
      <c r="K628" s="33">
        <f t="shared" si="290"/>
        <v>45404</v>
      </c>
      <c r="L628" s="2">
        <f t="shared" si="291"/>
        <v>19</v>
      </c>
      <c r="M628" s="17">
        <f t="shared" si="292"/>
        <v>19</v>
      </c>
      <c r="N628" s="12">
        <f t="shared" si="293"/>
        <v>1.0040449629999999</v>
      </c>
      <c r="O628" s="12">
        <f t="shared" ca="1" si="294"/>
        <v>1.011681026</v>
      </c>
      <c r="P628" s="17">
        <f t="shared" si="295"/>
        <v>30</v>
      </c>
      <c r="Q628" s="14">
        <f t="shared" ca="1" si="296"/>
        <v>116810.26</v>
      </c>
      <c r="R628" s="21">
        <f t="shared" si="281"/>
        <v>0</v>
      </c>
      <c r="S628" s="14">
        <f t="shared" si="297"/>
        <v>0</v>
      </c>
      <c r="T628" s="4" t="str">
        <f t="shared" si="298"/>
        <v>J=</v>
      </c>
      <c r="U628" s="33">
        <f t="shared" si="299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82"/>
        <v>45433</v>
      </c>
      <c r="B629" s="124">
        <f t="shared" ca="1" si="285"/>
        <v>10006052.689999999</v>
      </c>
      <c r="C629" s="7">
        <f t="shared" si="286"/>
        <v>10000000</v>
      </c>
      <c r="D629" s="96">
        <f t="shared" si="284"/>
        <v>45432</v>
      </c>
      <c r="E629" s="94">
        <f ca="1">IF(D629&lt;$B$1,VLOOKUP(D629,[1]DI!$A$4:$B$15000,2,FALSE),0)</f>
        <v>0.104</v>
      </c>
      <c r="F629" s="14">
        <f t="shared" ca="1" si="287"/>
        <v>1.0003926999999999</v>
      </c>
      <c r="G629" s="14">
        <f ca="1">(TRUNC(PRODUCT($F$12:$F628),16))</f>
        <v>1.33137672834244</v>
      </c>
      <c r="H629" s="14">
        <f t="shared" ca="1" si="288"/>
        <v>1.33085410193661</v>
      </c>
      <c r="I629" s="14">
        <f t="shared" ca="1" si="289"/>
        <v>1.0003926999999999</v>
      </c>
      <c r="J629" s="13">
        <f t="shared" si="283"/>
        <v>5.5E-2</v>
      </c>
      <c r="K629" s="33">
        <f t="shared" si="290"/>
        <v>45432</v>
      </c>
      <c r="L629" s="2">
        <f t="shared" si="291"/>
        <v>1</v>
      </c>
      <c r="M629" s="17">
        <f t="shared" si="292"/>
        <v>1</v>
      </c>
      <c r="N629" s="12">
        <f t="shared" si="293"/>
        <v>1.0002124859999999</v>
      </c>
      <c r="O629" s="12">
        <f t="shared" ca="1" si="294"/>
        <v>1.000605269</v>
      </c>
      <c r="P629" s="17">
        <f t="shared" si="295"/>
        <v>0</v>
      </c>
      <c r="Q629" s="14">
        <f t="shared" ca="1" si="296"/>
        <v>6052.69</v>
      </c>
      <c r="R629" s="21">
        <f t="shared" si="281"/>
        <v>0</v>
      </c>
      <c r="S629" s="14">
        <f t="shared" si="297"/>
        <v>0</v>
      </c>
      <c r="T629" s="4" t="str">
        <f t="shared" si="298"/>
        <v>J=</v>
      </c>
      <c r="U629" s="33">
        <f t="shared" si="299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82"/>
        <v>45434</v>
      </c>
      <c r="B630" s="124">
        <f t="shared" ca="1" si="285"/>
        <v>10012109.01</v>
      </c>
      <c r="C630" s="7">
        <f t="shared" si="286"/>
        <v>10000000</v>
      </c>
      <c r="D630" s="96">
        <f t="shared" si="284"/>
        <v>45433</v>
      </c>
      <c r="E630" s="94">
        <f ca="1">IF(D630&lt;$B$1,VLOOKUP(D630,[1]DI!$A$4:$B$15000,2,FALSE),0)</f>
        <v>0.104</v>
      </c>
      <c r="F630" s="14">
        <f t="shared" ca="1" si="287"/>
        <v>1.0003926999999999</v>
      </c>
      <c r="G630" s="14">
        <f ca="1">(TRUNC(PRODUCT($F$12:$F629),16))</f>
        <v>1.3318995599836601</v>
      </c>
      <c r="H630" s="14">
        <f t="shared" ca="1" si="288"/>
        <v>1.33085410193661</v>
      </c>
      <c r="I630" s="14">
        <f t="shared" ca="1" si="289"/>
        <v>1.00078555</v>
      </c>
      <c r="J630" s="13">
        <f t="shared" si="283"/>
        <v>5.5E-2</v>
      </c>
      <c r="K630" s="33">
        <f t="shared" si="290"/>
        <v>45432</v>
      </c>
      <c r="L630" s="2">
        <f t="shared" si="291"/>
        <v>2</v>
      </c>
      <c r="M630" s="17">
        <f t="shared" si="292"/>
        <v>2</v>
      </c>
      <c r="N630" s="12">
        <f t="shared" si="293"/>
        <v>1.000425017</v>
      </c>
      <c r="O630" s="12">
        <f t="shared" ca="1" si="294"/>
        <v>1.0012109010000001</v>
      </c>
      <c r="P630" s="17">
        <f t="shared" si="295"/>
        <v>0</v>
      </c>
      <c r="Q630" s="14">
        <f t="shared" ca="1" si="296"/>
        <v>12109.01</v>
      </c>
      <c r="R630" s="21">
        <f t="shared" si="281"/>
        <v>0</v>
      </c>
      <c r="S630" s="14">
        <f t="shared" si="297"/>
        <v>0</v>
      </c>
      <c r="T630" s="4" t="str">
        <f t="shared" si="298"/>
        <v>J=</v>
      </c>
      <c r="U630" s="33">
        <f t="shared" si="299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82"/>
        <v>45435</v>
      </c>
      <c r="B631" s="124">
        <f t="shared" ca="1" si="285"/>
        <v>10018169.039999999</v>
      </c>
      <c r="C631" s="7">
        <f t="shared" si="286"/>
        <v>10000000</v>
      </c>
      <c r="D631" s="96">
        <f t="shared" si="284"/>
        <v>45434</v>
      </c>
      <c r="E631" s="94">
        <f ca="1">IF(D631&lt;$B$1,VLOOKUP(D631,[1]DI!$A$4:$B$15000,2,FALSE),0)</f>
        <v>0.104</v>
      </c>
      <c r="F631" s="14">
        <f t="shared" ca="1" si="287"/>
        <v>1.0003926999999999</v>
      </c>
      <c r="G631" s="14">
        <f ca="1">(TRUNC(PRODUCT($F$12:$F630),16))</f>
        <v>1.3324225969408601</v>
      </c>
      <c r="H631" s="14">
        <f t="shared" ca="1" si="288"/>
        <v>1.33085410193661</v>
      </c>
      <c r="I631" s="14">
        <f t="shared" ca="1" si="289"/>
        <v>1.0011785600000001</v>
      </c>
      <c r="J631" s="13">
        <f t="shared" si="283"/>
        <v>5.5E-2</v>
      </c>
      <c r="K631" s="33">
        <f t="shared" si="290"/>
        <v>45432</v>
      </c>
      <c r="L631" s="2">
        <f t="shared" si="291"/>
        <v>3</v>
      </c>
      <c r="M631" s="17">
        <f t="shared" si="292"/>
        <v>3</v>
      </c>
      <c r="N631" s="12">
        <f t="shared" si="293"/>
        <v>1.000637593</v>
      </c>
      <c r="O631" s="12">
        <f t="shared" ca="1" si="294"/>
        <v>1.001816904</v>
      </c>
      <c r="P631" s="17">
        <f t="shared" si="295"/>
        <v>0</v>
      </c>
      <c r="Q631" s="14">
        <f t="shared" ca="1" si="296"/>
        <v>18169.04</v>
      </c>
      <c r="R631" s="21">
        <f t="shared" si="281"/>
        <v>0</v>
      </c>
      <c r="S631" s="14">
        <f t="shared" si="297"/>
        <v>0</v>
      </c>
      <c r="T631" s="4" t="str">
        <f t="shared" si="298"/>
        <v>J=</v>
      </c>
      <c r="U631" s="33">
        <f t="shared" si="299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82"/>
        <v>45436</v>
      </c>
      <c r="B632" s="124">
        <f t="shared" ca="1" si="285"/>
        <v>10024232.810000001</v>
      </c>
      <c r="C632" s="7">
        <f t="shared" si="286"/>
        <v>10000000</v>
      </c>
      <c r="D632" s="96">
        <f t="shared" si="284"/>
        <v>45435</v>
      </c>
      <c r="E632" s="94">
        <f ca="1">IF(D632&lt;$B$1,VLOOKUP(D632,[1]DI!$A$4:$B$15000,2,FALSE),0)</f>
        <v>0.104</v>
      </c>
      <c r="F632" s="14">
        <f t="shared" ca="1" si="287"/>
        <v>1.0003926999999999</v>
      </c>
      <c r="G632" s="14">
        <f ca="1">(TRUNC(PRODUCT($F$12:$F631),16))</f>
        <v>1.33294583929468</v>
      </c>
      <c r="H632" s="14">
        <f t="shared" ca="1" si="288"/>
        <v>1.33085410193661</v>
      </c>
      <c r="I632" s="14">
        <f t="shared" ca="1" si="289"/>
        <v>1.00157173</v>
      </c>
      <c r="J632" s="13">
        <f t="shared" si="283"/>
        <v>5.5E-2</v>
      </c>
      <c r="K632" s="33">
        <f t="shared" si="290"/>
        <v>45432</v>
      </c>
      <c r="L632" s="2">
        <f t="shared" si="291"/>
        <v>4</v>
      </c>
      <c r="M632" s="17">
        <f t="shared" si="292"/>
        <v>4</v>
      </c>
      <c r="N632" s="12">
        <f t="shared" si="293"/>
        <v>1.000850215</v>
      </c>
      <c r="O632" s="12">
        <f t="shared" ca="1" si="294"/>
        <v>1.002423281</v>
      </c>
      <c r="P632" s="17">
        <v>31</v>
      </c>
      <c r="Q632" s="14">
        <f t="shared" ca="1" si="296"/>
        <v>24232.81</v>
      </c>
      <c r="R632" s="21">
        <v>1</v>
      </c>
      <c r="S632" s="14">
        <f t="shared" si="297"/>
        <v>10000000</v>
      </c>
      <c r="T632" s="4" t="str">
        <f t="shared" si="298"/>
        <v>J=</v>
      </c>
      <c r="U632" s="33">
        <f t="shared" si="299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/>
      <c r="B633" s="124"/>
      <c r="C633" s="7"/>
      <c r="D633" s="96"/>
      <c r="E633" s="9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/>
      <c r="B634" s="124"/>
      <c r="C634" s="7"/>
      <c r="D634" s="96"/>
      <c r="E634" s="9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/>
      <c r="B635" s="124"/>
      <c r="C635" s="7"/>
      <c r="D635" s="96"/>
      <c r="E635" s="9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/>
      <c r="B636" s="124"/>
      <c r="C636" s="7"/>
      <c r="D636" s="96"/>
      <c r="E636" s="9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/>
      <c r="B637" s="124"/>
      <c r="C637" s="7"/>
      <c r="D637" s="96"/>
      <c r="E637" s="9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/>
      <c r="B638" s="124"/>
      <c r="C638" s="7"/>
      <c r="D638" s="96"/>
      <c r="E638" s="9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/>
      <c r="B639" s="124"/>
      <c r="C639" s="7"/>
      <c r="D639" s="96"/>
      <c r="E639" s="9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/>
      <c r="B640" s="124"/>
      <c r="C640" s="7"/>
      <c r="D640" s="96"/>
      <c r="E640" s="9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/>
      <c r="B641" s="124"/>
      <c r="C641" s="7"/>
      <c r="D641" s="96"/>
      <c r="E641" s="9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/>
      <c r="B642" s="124"/>
      <c r="C642" s="7"/>
      <c r="D642" s="96"/>
      <c r="E642" s="9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/>
      <c r="B643" s="124"/>
      <c r="C643" s="7"/>
      <c r="D643" s="96"/>
      <c r="E643" s="9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/>
      <c r="B644" s="124"/>
      <c r="C644" s="7"/>
      <c r="D644" s="96"/>
      <c r="E644" s="9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/>
      <c r="B645" s="124"/>
      <c r="C645" s="7"/>
      <c r="D645" s="96"/>
      <c r="E645" s="9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/>
      <c r="B646" s="124"/>
      <c r="C646" s="7"/>
      <c r="D646" s="96"/>
      <c r="E646" s="9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/>
      <c r="B647" s="124"/>
      <c r="C647" s="7"/>
      <c r="D647" s="96"/>
      <c r="E647" s="9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/>
      <c r="B648" s="124"/>
      <c r="C648" s="7"/>
      <c r="D648" s="96"/>
      <c r="E648" s="9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/>
      <c r="B649" s="124"/>
      <c r="C649" s="7"/>
      <c r="D649" s="96"/>
      <c r="E649" s="9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/>
      <c r="B650" s="124"/>
      <c r="C650" s="7"/>
      <c r="D650" s="96"/>
      <c r="E650" s="9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/>
      <c r="B651" s="124"/>
      <c r="C651" s="7"/>
      <c r="D651" s="96"/>
      <c r="E651" s="9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/>
      <c r="B652" s="124"/>
      <c r="C652" s="7"/>
      <c r="D652" s="96"/>
      <c r="E652" s="9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/>
      <c r="B653" s="124"/>
      <c r="C653" s="7"/>
      <c r="D653" s="96"/>
      <c r="E653" s="9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/>
      <c r="B654" s="124"/>
      <c r="C654" s="7"/>
      <c r="D654" s="96"/>
      <c r="E654" s="9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/>
      <c r="B655" s="124"/>
      <c r="C655" s="7"/>
      <c r="D655" s="96"/>
      <c r="E655" s="9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/>
      <c r="B656" s="124"/>
      <c r="C656" s="7"/>
      <c r="D656" s="96"/>
      <c r="E656" s="9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/>
      <c r="B657" s="124"/>
      <c r="C657" s="7"/>
      <c r="D657" s="96"/>
      <c r="E657" s="9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/>
      <c r="B658" s="124"/>
      <c r="C658" s="7"/>
      <c r="D658" s="96"/>
      <c r="E658" s="9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/>
      <c r="B659" s="124"/>
      <c r="C659" s="7"/>
      <c r="D659" s="96"/>
      <c r="E659" s="9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/>
      <c r="B660" s="124"/>
      <c r="C660" s="7"/>
      <c r="D660" s="96"/>
      <c r="E660" s="9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/>
      <c r="B661" s="124"/>
      <c r="C661" s="7"/>
      <c r="D661" s="96"/>
      <c r="E661" s="9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/>
      <c r="B662" s="124"/>
      <c r="C662" s="7"/>
      <c r="D662" s="96"/>
      <c r="E662" s="9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/>
      <c r="B663" s="124"/>
      <c r="C663" s="7"/>
      <c r="D663" s="96"/>
      <c r="E663" s="9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/>
      <c r="B664" s="124"/>
      <c r="C664" s="7"/>
      <c r="D664" s="96"/>
      <c r="E664" s="9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/>
      <c r="B665" s="124"/>
      <c r="C665" s="7"/>
      <c r="D665" s="96"/>
      <c r="E665" s="9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/>
      <c r="B666" s="124"/>
      <c r="C666" s="7"/>
      <c r="D666" s="96"/>
      <c r="E666" s="9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/>
      <c r="B667" s="124"/>
      <c r="C667" s="7"/>
      <c r="D667" s="96"/>
      <c r="E667" s="9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/>
      <c r="B668" s="124"/>
      <c r="C668" s="7"/>
      <c r="D668" s="96"/>
      <c r="E668" s="9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/>
      <c r="B669" s="124"/>
      <c r="C669" s="7"/>
      <c r="D669" s="96"/>
      <c r="E669" s="9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/>
      <c r="B670" s="124"/>
      <c r="C670" s="7"/>
      <c r="D670" s="96"/>
      <c r="E670" s="9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/>
      <c r="B671" s="124"/>
      <c r="C671" s="7"/>
      <c r="D671" s="96"/>
      <c r="E671" s="9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/>
      <c r="B672" s="124"/>
      <c r="C672" s="7"/>
      <c r="D672" s="96"/>
      <c r="E672" s="9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/>
      <c r="B673" s="124"/>
      <c r="C673" s="7"/>
      <c r="D673" s="96"/>
      <c r="E673" s="9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/>
      <c r="B674" s="124"/>
      <c r="C674" s="7"/>
      <c r="D674" s="96"/>
      <c r="E674" s="9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/>
      <c r="B675" s="124"/>
      <c r="C675" s="7"/>
      <c r="D675" s="96"/>
      <c r="E675" s="9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/>
      <c r="B676" s="124"/>
      <c r="C676" s="7"/>
      <c r="D676" s="96"/>
      <c r="E676" s="9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/>
      <c r="B677" s="124"/>
      <c r="C677" s="7"/>
      <c r="D677" s="96"/>
      <c r="E677" s="9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/>
      <c r="B678" s="124"/>
      <c r="C678" s="7"/>
      <c r="D678" s="96"/>
      <c r="E678" s="9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/>
      <c r="B679" s="124"/>
      <c r="C679" s="7"/>
      <c r="D679" s="96"/>
      <c r="E679" s="9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/>
      <c r="B680" s="124"/>
      <c r="C680" s="7"/>
      <c r="D680" s="96"/>
      <c r="E680" s="9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/>
      <c r="B681" s="124"/>
      <c r="C681" s="7"/>
      <c r="D681" s="96"/>
      <c r="E681" s="9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/>
      <c r="B682" s="124"/>
      <c r="C682" s="7"/>
      <c r="D682" s="96"/>
      <c r="E682" s="9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/>
      <c r="B683" s="124"/>
      <c r="C683" s="7"/>
      <c r="D683" s="96"/>
      <c r="E683" s="9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/>
      <c r="B684" s="124"/>
      <c r="C684" s="7"/>
      <c r="D684" s="96"/>
      <c r="E684" s="9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/>
      <c r="B685" s="124"/>
      <c r="C685" s="7"/>
      <c r="D685" s="96"/>
      <c r="E685" s="9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/>
      <c r="B686" s="124"/>
      <c r="C686" s="7"/>
      <c r="D686" s="96"/>
      <c r="E686" s="9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/>
      <c r="B687" s="124"/>
      <c r="C687" s="7"/>
      <c r="D687" s="96"/>
      <c r="E687" s="9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/>
      <c r="B688" s="124"/>
      <c r="C688" s="7"/>
      <c r="D688" s="96"/>
      <c r="E688" s="9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/>
      <c r="B689" s="124"/>
      <c r="C689" s="7"/>
      <c r="D689" s="96"/>
      <c r="E689" s="9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/>
      <c r="B690" s="124"/>
      <c r="C690" s="7"/>
      <c r="D690" s="96"/>
      <c r="E690" s="9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/>
      <c r="B691" s="124"/>
      <c r="C691" s="7"/>
      <c r="D691" s="96"/>
      <c r="E691" s="9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/>
      <c r="B692" s="124"/>
      <c r="C692" s="7"/>
      <c r="D692" s="96"/>
      <c r="E692" s="9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/>
      <c r="B693" s="124"/>
      <c r="C693" s="7"/>
      <c r="D693" s="96"/>
      <c r="E693" s="9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/>
      <c r="B694" s="124"/>
      <c r="C694" s="7"/>
      <c r="D694" s="96"/>
      <c r="E694" s="9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/>
      <c r="B695" s="124"/>
      <c r="C695" s="7"/>
      <c r="D695" s="96"/>
      <c r="E695" s="9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/>
      <c r="B696" s="124"/>
      <c r="C696" s="7"/>
      <c r="D696" s="96"/>
      <c r="E696" s="9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/>
      <c r="B697" s="124"/>
      <c r="C697" s="7"/>
      <c r="D697" s="96"/>
      <c r="E697" s="9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/>
      <c r="B698" s="124"/>
      <c r="C698" s="7"/>
      <c r="D698" s="96"/>
      <c r="E698" s="9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/>
      <c r="B699" s="124"/>
      <c r="C699" s="7"/>
      <c r="D699" s="96"/>
      <c r="E699" s="9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/>
      <c r="B700" s="124"/>
      <c r="C700" s="7"/>
      <c r="D700" s="96"/>
      <c r="E700" s="9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/>
      <c r="B701" s="124"/>
      <c r="C701" s="7"/>
      <c r="D701" s="96"/>
      <c r="E701" s="9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/>
      <c r="B702" s="124"/>
      <c r="C702" s="7"/>
      <c r="D702" s="96"/>
      <c r="E702" s="9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/>
      <c r="B703" s="124"/>
      <c r="C703" s="7"/>
      <c r="D703" s="96"/>
      <c r="E703" s="9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/>
      <c r="B704" s="124"/>
      <c r="C704" s="7"/>
      <c r="D704" s="96"/>
      <c r="E704" s="9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/>
      <c r="B705" s="124"/>
      <c r="C705" s="7"/>
      <c r="D705" s="96"/>
      <c r="E705" s="9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/>
      <c r="B706" s="124"/>
      <c r="C706" s="7"/>
      <c r="D706" s="96"/>
      <c r="E706" s="9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/>
      <c r="B707" s="124"/>
      <c r="C707" s="7"/>
      <c r="D707" s="96"/>
      <c r="E707" s="9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/>
      <c r="B708" s="124"/>
      <c r="C708" s="7"/>
      <c r="D708" s="96"/>
      <c r="E708" s="9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/>
      <c r="B709" s="124"/>
      <c r="C709" s="7"/>
      <c r="D709" s="96"/>
      <c r="E709" s="9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/>
      <c r="B710" s="124"/>
      <c r="C710" s="7"/>
      <c r="D710" s="96"/>
      <c r="E710" s="9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/>
      <c r="B711" s="124"/>
      <c r="C711" s="7"/>
      <c r="D711" s="96"/>
      <c r="E711" s="9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/>
      <c r="B712" s="124"/>
      <c r="C712" s="7"/>
      <c r="D712" s="96"/>
      <c r="E712" s="9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/>
      <c r="B713" s="124"/>
      <c r="C713" s="7"/>
      <c r="D713" s="96"/>
      <c r="E713" s="9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/>
      <c r="B714" s="124"/>
      <c r="C714" s="7"/>
      <c r="D714" s="96"/>
      <c r="E714" s="9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/>
      <c r="B715" s="124"/>
      <c r="C715" s="7"/>
      <c r="D715" s="96"/>
      <c r="E715" s="9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/>
      <c r="B716" s="124"/>
      <c r="C716" s="7"/>
      <c r="D716" s="96"/>
      <c r="E716" s="9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/>
      <c r="B717" s="124"/>
      <c r="C717" s="7"/>
      <c r="D717" s="96"/>
      <c r="E717" s="9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/>
      <c r="B718" s="124"/>
      <c r="C718" s="7"/>
      <c r="D718" s="96"/>
      <c r="E718" s="9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/>
      <c r="B719" s="124"/>
      <c r="C719" s="7"/>
      <c r="D719" s="96"/>
      <c r="E719" s="9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/>
      <c r="B720" s="124"/>
      <c r="C720" s="7"/>
      <c r="D720" s="96"/>
      <c r="E720" s="9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/>
      <c r="B721" s="124"/>
      <c r="C721" s="7"/>
      <c r="D721" s="96"/>
      <c r="E721" s="9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/>
      <c r="B722" s="124"/>
      <c r="C722" s="7"/>
      <c r="D722" s="96"/>
      <c r="E722" s="9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/>
      <c r="B723" s="124"/>
      <c r="C723" s="7"/>
      <c r="D723" s="96"/>
      <c r="E723" s="9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/>
      <c r="B724" s="124"/>
      <c r="C724" s="7"/>
      <c r="D724" s="96"/>
      <c r="E724" s="9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/>
      <c r="B725" s="124"/>
      <c r="C725" s="7"/>
      <c r="D725" s="96"/>
      <c r="E725" s="9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/>
      <c r="B726" s="124"/>
      <c r="C726" s="7"/>
      <c r="D726" s="96"/>
      <c r="E726" s="9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/>
      <c r="B727" s="124"/>
      <c r="C727" s="7"/>
      <c r="D727" s="96"/>
      <c r="E727" s="9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/>
      <c r="B728" s="124"/>
      <c r="C728" s="7"/>
      <c r="D728" s="96"/>
      <c r="E728" s="9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/>
      <c r="B729" s="124"/>
      <c r="C729" s="7"/>
      <c r="D729" s="96"/>
      <c r="E729" s="9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/>
      <c r="B730" s="124"/>
      <c r="C730" s="7"/>
      <c r="D730" s="96"/>
      <c r="E730" s="9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/>
      <c r="B731" s="124"/>
      <c r="C731" s="7"/>
      <c r="D731" s="96"/>
      <c r="E731" s="9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/>
      <c r="B732" s="124"/>
      <c r="C732" s="7"/>
      <c r="D732" s="96"/>
      <c r="E732" s="9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/>
      <c r="B733" s="124"/>
      <c r="C733" s="7"/>
      <c r="D733" s="96"/>
      <c r="E733" s="9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/>
      <c r="B734" s="124"/>
      <c r="C734" s="7"/>
      <c r="D734" s="96"/>
      <c r="E734" s="9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/>
      <c r="B735" s="124"/>
      <c r="C735" s="7"/>
      <c r="D735" s="96"/>
      <c r="E735" s="9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/>
      <c r="B736" s="124"/>
      <c r="C736" s="7"/>
      <c r="D736" s="96"/>
      <c r="E736" s="9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/>
      <c r="B737" s="124"/>
      <c r="C737" s="7"/>
      <c r="D737" s="96"/>
      <c r="E737" s="9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/>
      <c r="B738" s="124"/>
      <c r="C738" s="7"/>
      <c r="D738" s="96"/>
      <c r="E738" s="9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/>
      <c r="B739" s="124"/>
      <c r="C739" s="7"/>
      <c r="D739" s="96"/>
      <c r="E739" s="9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/>
      <c r="B740" s="124"/>
      <c r="C740" s="7"/>
      <c r="D740" s="96"/>
      <c r="E740" s="9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/>
      <c r="B741" s="124"/>
      <c r="C741" s="7"/>
      <c r="D741" s="96"/>
      <c r="E741" s="9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/>
      <c r="B742" s="124"/>
      <c r="C742" s="7"/>
      <c r="D742" s="96"/>
      <c r="E742" s="9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/>
      <c r="B743" s="124"/>
      <c r="C743" s="7"/>
      <c r="D743" s="96"/>
      <c r="E743" s="9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/>
      <c r="B744" s="124"/>
      <c r="C744" s="7"/>
      <c r="D744" s="96"/>
      <c r="E744" s="9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/>
      <c r="B745" s="124"/>
      <c r="C745" s="7"/>
      <c r="D745" s="96"/>
      <c r="E745" s="9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/>
      <c r="B746" s="124"/>
      <c r="C746" s="7"/>
      <c r="D746" s="96"/>
      <c r="E746" s="9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/>
      <c r="B747" s="124"/>
      <c r="C747" s="7"/>
      <c r="D747" s="96"/>
      <c r="E747" s="9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/>
      <c r="B748" s="124"/>
      <c r="C748" s="7"/>
      <c r="D748" s="96"/>
      <c r="E748" s="9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/>
      <c r="B749" s="124"/>
      <c r="C749" s="7"/>
      <c r="D749" s="96"/>
      <c r="E749" s="9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/>
      <c r="B750" s="124"/>
      <c r="C750" s="7"/>
      <c r="D750" s="96"/>
      <c r="E750" s="9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/>
      <c r="B751" s="124"/>
      <c r="C751" s="7"/>
      <c r="D751" s="96"/>
      <c r="E751" s="9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/>
      <c r="B752" s="124"/>
      <c r="C752" s="7"/>
      <c r="D752" s="96"/>
      <c r="E752" s="9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/>
      <c r="B753" s="124"/>
      <c r="C753" s="7"/>
      <c r="D753" s="96"/>
      <c r="E753" s="9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/>
      <c r="B754" s="124"/>
      <c r="C754" s="7"/>
      <c r="D754" s="96"/>
      <c r="E754" s="9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/>
      <c r="B755" s="124"/>
      <c r="C755" s="7"/>
      <c r="D755" s="96"/>
      <c r="E755" s="9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/>
      <c r="B756" s="124"/>
      <c r="C756" s="7"/>
      <c r="D756" s="96"/>
      <c r="E756" s="9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/>
      <c r="B757" s="124"/>
      <c r="C757" s="7"/>
      <c r="D757" s="96"/>
      <c r="E757" s="9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/>
      <c r="B758" s="124"/>
      <c r="C758" s="7"/>
      <c r="D758" s="96"/>
      <c r="E758" s="9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/>
      <c r="B759" s="124"/>
      <c r="C759" s="7"/>
      <c r="D759" s="96"/>
      <c r="E759" s="9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/>
      <c r="B760" s="124"/>
      <c r="C760" s="7"/>
      <c r="D760" s="96"/>
      <c r="E760" s="9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/>
      <c r="B761" s="124"/>
      <c r="C761" s="7"/>
      <c r="D761" s="96"/>
      <c r="E761" s="9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/>
      <c r="B762" s="124"/>
      <c r="C762" s="7"/>
      <c r="D762" s="96"/>
      <c r="E762" s="9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/>
      <c r="B763" s="124"/>
      <c r="C763" s="7"/>
      <c r="D763" s="96"/>
      <c r="E763" s="9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/>
      <c r="B764" s="124"/>
      <c r="C764" s="7"/>
      <c r="D764" s="96"/>
      <c r="E764" s="9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/>
      <c r="B765" s="124"/>
      <c r="C765" s="7"/>
      <c r="D765" s="96"/>
      <c r="E765" s="9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/>
      <c r="B766" s="124"/>
      <c r="C766" s="7"/>
      <c r="D766" s="96"/>
      <c r="E766" s="9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/>
      <c r="B767" s="124"/>
      <c r="C767" s="7"/>
      <c r="D767" s="96"/>
      <c r="E767" s="9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/>
      <c r="B768" s="124"/>
      <c r="C768" s="7"/>
      <c r="D768" s="96"/>
      <c r="E768" s="9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/>
      <c r="B769" s="124"/>
      <c r="C769" s="7"/>
      <c r="D769" s="96"/>
      <c r="E769" s="9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/>
      <c r="B770" s="124"/>
      <c r="C770" s="7"/>
      <c r="D770" s="96"/>
      <c r="E770" s="9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/>
      <c r="B771" s="124"/>
      <c r="C771" s="7"/>
      <c r="D771" s="96"/>
      <c r="E771" s="9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/>
      <c r="B772" s="124"/>
      <c r="C772" s="7"/>
      <c r="D772" s="96"/>
      <c r="E772" s="9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/>
      <c r="B773" s="124"/>
      <c r="C773" s="7"/>
      <c r="D773" s="96"/>
      <c r="E773" s="9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/>
      <c r="B774" s="124"/>
      <c r="C774" s="7"/>
      <c r="D774" s="96"/>
      <c r="E774" s="9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/>
      <c r="B775" s="124"/>
      <c r="C775" s="7"/>
      <c r="D775" s="96"/>
      <c r="E775" s="9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/>
      <c r="B776" s="124"/>
      <c r="C776" s="7"/>
      <c r="D776" s="96"/>
      <c r="E776" s="9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/>
      <c r="B777" s="124"/>
      <c r="C777" s="7"/>
      <c r="D777" s="96"/>
      <c r="E777" s="9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/>
      <c r="B778" s="124"/>
      <c r="C778" s="7"/>
      <c r="D778" s="96"/>
      <c r="E778" s="9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/>
      <c r="B779" s="124"/>
      <c r="C779" s="7"/>
      <c r="D779" s="96"/>
      <c r="E779" s="9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/>
      <c r="B780" s="124"/>
      <c r="C780" s="7"/>
      <c r="D780" s="96"/>
      <c r="E780" s="9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/>
      <c r="B781" s="124"/>
      <c r="C781" s="7"/>
      <c r="D781" s="96"/>
      <c r="E781" s="9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/>
      <c r="B782" s="124"/>
      <c r="C782" s="7"/>
      <c r="D782" s="96"/>
      <c r="E782" s="9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/>
      <c r="B783" s="124"/>
      <c r="C783" s="7"/>
      <c r="D783" s="96"/>
      <c r="E783" s="9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/>
      <c r="B784" s="124"/>
      <c r="C784" s="7"/>
      <c r="D784" s="96"/>
      <c r="E784" s="9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/>
      <c r="B785" s="124"/>
      <c r="C785" s="7"/>
      <c r="D785" s="96"/>
      <c r="E785" s="9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/>
      <c r="B786" s="124"/>
      <c r="C786" s="7"/>
      <c r="D786" s="96"/>
      <c r="E786" s="9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/>
      <c r="B787" s="124"/>
      <c r="C787" s="7"/>
      <c r="D787" s="96"/>
      <c r="E787" s="9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/>
      <c r="B788" s="124"/>
      <c r="C788" s="7"/>
      <c r="D788" s="96"/>
      <c r="E788" s="9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/>
      <c r="B789" s="124"/>
      <c r="C789" s="7"/>
      <c r="D789" s="96"/>
      <c r="E789" s="9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/>
      <c r="B790" s="124"/>
      <c r="C790" s="7"/>
      <c r="D790" s="96"/>
      <c r="E790" s="9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/>
      <c r="B791" s="124"/>
      <c r="C791" s="7"/>
      <c r="D791" s="96"/>
      <c r="E791" s="9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/>
      <c r="B792" s="124"/>
      <c r="C792" s="7"/>
      <c r="D792" s="96"/>
      <c r="E792" s="9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/>
      <c r="B793" s="124"/>
      <c r="C793" s="7"/>
      <c r="D793" s="96"/>
      <c r="E793" s="9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/>
      <c r="B794" s="124"/>
      <c r="C794" s="7"/>
      <c r="D794" s="96"/>
      <c r="E794" s="9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/>
      <c r="B795" s="124"/>
      <c r="C795" s="7"/>
      <c r="D795" s="96"/>
      <c r="E795" s="9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/>
      <c r="B796" s="124"/>
      <c r="C796" s="7"/>
      <c r="D796" s="96"/>
      <c r="E796" s="9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/>
      <c r="B797" s="124"/>
      <c r="C797" s="7"/>
      <c r="D797" s="96"/>
      <c r="E797" s="9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/>
      <c r="B798" s="124"/>
      <c r="C798" s="7"/>
      <c r="D798" s="96"/>
      <c r="E798" s="9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/>
      <c r="B799" s="124"/>
      <c r="C799" s="7"/>
      <c r="D799" s="96"/>
      <c r="E799" s="9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/>
      <c r="B800" s="124"/>
      <c r="C800" s="7"/>
      <c r="D800" s="96"/>
      <c r="E800" s="9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/>
      <c r="B801" s="124"/>
      <c r="C801" s="7"/>
      <c r="D801" s="96"/>
      <c r="E801" s="9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/>
      <c r="B802" s="124"/>
      <c r="C802" s="7"/>
      <c r="D802" s="96"/>
      <c r="E802" s="9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/>
      <c r="B803" s="124"/>
      <c r="C803" s="7"/>
      <c r="D803" s="96"/>
      <c r="E803" s="9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/>
      <c r="B804" s="124"/>
      <c r="C804" s="7"/>
      <c r="D804" s="96"/>
      <c r="E804" s="9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/>
      <c r="B805" s="124"/>
      <c r="C805" s="7"/>
      <c r="D805" s="96"/>
      <c r="E805" s="9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/>
      <c r="B806" s="124"/>
      <c r="C806" s="7"/>
      <c r="D806" s="96"/>
      <c r="E806" s="9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/>
      <c r="B807" s="124"/>
      <c r="C807" s="7"/>
      <c r="D807" s="96"/>
      <c r="E807" s="9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/>
      <c r="B808" s="124"/>
      <c r="C808" s="7"/>
      <c r="D808" s="96"/>
      <c r="E808" s="9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/>
      <c r="B809" s="124"/>
      <c r="C809" s="7"/>
      <c r="D809" s="96"/>
      <c r="E809" s="9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/>
      <c r="B810" s="124"/>
      <c r="C810" s="7"/>
      <c r="D810" s="96"/>
      <c r="E810" s="9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/>
      <c r="B811" s="124"/>
      <c r="C811" s="7"/>
      <c r="D811" s="96"/>
      <c r="E811" s="9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/>
      <c r="B812" s="124"/>
      <c r="C812" s="7"/>
      <c r="D812" s="96"/>
      <c r="E812" s="9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/>
      <c r="B813" s="124"/>
      <c r="C813" s="7"/>
      <c r="D813" s="96"/>
      <c r="E813" s="9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/>
      <c r="B814" s="124"/>
      <c r="C814" s="7"/>
      <c r="D814" s="96"/>
      <c r="E814" s="9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/>
      <c r="B815" s="124"/>
      <c r="C815" s="7"/>
      <c r="D815" s="96"/>
      <c r="E815" s="9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/>
      <c r="B816" s="124"/>
      <c r="C816" s="7"/>
      <c r="D816" s="96"/>
      <c r="E816" s="9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/>
      <c r="B817" s="124"/>
      <c r="C817" s="7"/>
      <c r="D817" s="96"/>
      <c r="E817" s="9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/>
      <c r="B818" s="124"/>
      <c r="C818" s="7"/>
      <c r="D818" s="96"/>
      <c r="E818" s="9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/>
      <c r="B819" s="124"/>
      <c r="C819" s="7"/>
      <c r="D819" s="96"/>
      <c r="E819" s="9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/>
      <c r="B820" s="124"/>
      <c r="C820" s="7"/>
      <c r="D820" s="96"/>
      <c r="E820" s="9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/>
      <c r="B821" s="124"/>
      <c r="C821" s="7"/>
      <c r="D821" s="96"/>
      <c r="E821" s="9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/>
      <c r="B822" s="124"/>
      <c r="C822" s="7"/>
      <c r="D822" s="96"/>
      <c r="E822" s="9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/>
      <c r="B823" s="124"/>
      <c r="C823" s="7"/>
      <c r="D823" s="96"/>
      <c r="E823" s="9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/>
      <c r="B824" s="124"/>
      <c r="C824" s="7"/>
      <c r="D824" s="96"/>
      <c r="E824" s="9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/>
      <c r="B825" s="124"/>
      <c r="C825" s="7"/>
      <c r="D825" s="96"/>
      <c r="E825" s="9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/>
      <c r="B826" s="124"/>
      <c r="C826" s="7"/>
      <c r="D826" s="96"/>
      <c r="E826" s="9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/>
      <c r="B827" s="124"/>
      <c r="C827" s="7"/>
      <c r="D827" s="96"/>
      <c r="E827" s="9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/>
      <c r="B828" s="124"/>
      <c r="C828" s="7"/>
      <c r="D828" s="96"/>
      <c r="E828" s="9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/>
      <c r="B829" s="124"/>
      <c r="C829" s="7"/>
      <c r="D829" s="96"/>
      <c r="E829" s="9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/>
      <c r="B830" s="124"/>
      <c r="C830" s="7"/>
      <c r="D830" s="96"/>
      <c r="E830" s="9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/>
      <c r="B831" s="124"/>
      <c r="C831" s="7"/>
      <c r="D831" s="96"/>
      <c r="E831" s="9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/>
      <c r="B832" s="124"/>
      <c r="C832" s="7"/>
      <c r="D832" s="96"/>
      <c r="E832" s="9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/>
      <c r="B833" s="124"/>
      <c r="C833" s="7"/>
      <c r="D833" s="96"/>
      <c r="E833" s="9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/>
      <c r="B834" s="124"/>
      <c r="C834" s="7"/>
      <c r="D834" s="96"/>
      <c r="E834" s="9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/>
      <c r="B835" s="124"/>
      <c r="C835" s="7"/>
      <c r="D835" s="96"/>
      <c r="E835" s="9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/>
      <c r="B836" s="124"/>
      <c r="C836" s="7"/>
      <c r="D836" s="96"/>
      <c r="E836" s="9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/>
      <c r="B837" s="124"/>
      <c r="C837" s="7"/>
      <c r="D837" s="96"/>
      <c r="E837" s="9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/>
      <c r="B838" s="124"/>
      <c r="C838" s="7"/>
      <c r="D838" s="96"/>
      <c r="E838" s="9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/>
      <c r="B839" s="124"/>
      <c r="C839" s="7"/>
      <c r="D839" s="96"/>
      <c r="E839" s="9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/>
      <c r="B840" s="124"/>
      <c r="C840" s="7"/>
      <c r="D840" s="96"/>
      <c r="E840" s="9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/>
      <c r="B841" s="124"/>
      <c r="C841" s="7"/>
      <c r="D841" s="96"/>
      <c r="E841" s="9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/>
      <c r="B842" s="124"/>
      <c r="C842" s="7"/>
      <c r="D842" s="96"/>
      <c r="E842" s="9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/>
      <c r="B843" s="124"/>
      <c r="C843" s="7"/>
      <c r="D843" s="96"/>
      <c r="E843" s="9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/>
      <c r="B844" s="124"/>
      <c r="C844" s="7"/>
      <c r="D844" s="96"/>
      <c r="E844" s="9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/>
      <c r="B845" s="124"/>
      <c r="C845" s="7"/>
      <c r="D845" s="96"/>
      <c r="E845" s="9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/>
      <c r="B846" s="124"/>
      <c r="C846" s="7"/>
      <c r="D846" s="96"/>
      <c r="E846" s="9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/>
      <c r="B847" s="124"/>
      <c r="C847" s="7"/>
      <c r="D847" s="96"/>
      <c r="E847" s="9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/>
      <c r="B848" s="124"/>
      <c r="C848" s="7"/>
      <c r="D848" s="96"/>
      <c r="E848" s="9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/>
      <c r="B849" s="124"/>
      <c r="C849" s="7"/>
      <c r="D849" s="96"/>
      <c r="E849" s="9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/>
      <c r="B850" s="124"/>
      <c r="C850" s="7"/>
      <c r="D850" s="96"/>
      <c r="E850" s="9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/>
      <c r="B851" s="124"/>
      <c r="C851" s="7"/>
      <c r="D851" s="96"/>
      <c r="E851" s="9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/>
      <c r="B852" s="124"/>
      <c r="C852" s="7"/>
      <c r="D852" s="96"/>
      <c r="E852" s="9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/>
      <c r="B853" s="124"/>
      <c r="C853" s="7"/>
      <c r="D853" s="96"/>
      <c r="E853" s="9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/>
      <c r="B854" s="124"/>
      <c r="C854" s="7"/>
      <c r="D854" s="96"/>
      <c r="E854" s="9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/>
      <c r="B855" s="124"/>
      <c r="C855" s="7"/>
      <c r="D855" s="96"/>
      <c r="E855" s="9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/>
      <c r="B856" s="124"/>
      <c r="C856" s="7"/>
      <c r="D856" s="96"/>
      <c r="E856" s="9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/>
      <c r="B857" s="124"/>
      <c r="C857" s="7"/>
      <c r="D857" s="96"/>
      <c r="E857" s="9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/>
      <c r="B858" s="124"/>
      <c r="C858" s="7"/>
      <c r="D858" s="96"/>
      <c r="E858" s="9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/>
      <c r="B859" s="124"/>
      <c r="C859" s="7"/>
      <c r="D859" s="96"/>
      <c r="E859" s="9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/>
      <c r="B860" s="124"/>
      <c r="C860" s="7"/>
      <c r="D860" s="96"/>
      <c r="E860" s="9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/>
      <c r="B861" s="124"/>
      <c r="C861" s="7"/>
      <c r="D861" s="96"/>
      <c r="E861" s="9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/>
      <c r="B862" s="124"/>
      <c r="C862" s="7"/>
      <c r="D862" s="96"/>
      <c r="E862" s="9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/>
      <c r="B863" s="124"/>
      <c r="C863" s="7"/>
      <c r="D863" s="96"/>
      <c r="E863" s="9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/>
      <c r="B864" s="124"/>
      <c r="C864" s="7"/>
      <c r="D864" s="96"/>
      <c r="E864" s="9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/>
      <c r="B865" s="124"/>
      <c r="C865" s="7"/>
      <c r="D865" s="96"/>
      <c r="E865" s="9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/>
      <c r="B866" s="124"/>
      <c r="C866" s="7"/>
      <c r="D866" s="96"/>
      <c r="E866" s="9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/>
      <c r="B867" s="124"/>
      <c r="C867" s="7"/>
      <c r="D867" s="96"/>
      <c r="E867" s="9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/>
      <c r="B868" s="124"/>
      <c r="C868" s="7"/>
      <c r="D868" s="96"/>
      <c r="E868" s="9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/>
      <c r="B869" s="124"/>
      <c r="C869" s="7"/>
      <c r="D869" s="96"/>
      <c r="E869" s="9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/>
      <c r="B870" s="124"/>
      <c r="C870" s="7"/>
      <c r="D870" s="96"/>
      <c r="E870" s="9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/>
      <c r="B871" s="124"/>
      <c r="C871" s="7"/>
      <c r="D871" s="96"/>
      <c r="E871" s="9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/>
      <c r="B872" s="124"/>
      <c r="C872" s="7"/>
      <c r="D872" s="96"/>
      <c r="E872" s="9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/>
      <c r="B873" s="124"/>
      <c r="C873" s="7"/>
      <c r="D873" s="96"/>
      <c r="E873" s="9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/>
      <c r="B874" s="124"/>
      <c r="C874" s="7"/>
      <c r="D874" s="96"/>
      <c r="E874" s="9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/>
      <c r="B875" s="124"/>
      <c r="C875" s="7"/>
      <c r="D875" s="96"/>
      <c r="E875" s="9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/>
      <c r="B876" s="124"/>
      <c r="C876" s="7"/>
      <c r="D876" s="96"/>
      <c r="E876" s="9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/>
      <c r="B877" s="124"/>
      <c r="C877" s="7"/>
      <c r="D877" s="96"/>
      <c r="E877" s="9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/>
      <c r="B878" s="124"/>
      <c r="C878" s="7"/>
      <c r="D878" s="96"/>
      <c r="E878" s="9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/>
      <c r="B879" s="124"/>
      <c r="C879" s="7"/>
      <c r="D879" s="96"/>
      <c r="E879" s="9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/>
      <c r="B880" s="124"/>
      <c r="C880" s="7"/>
      <c r="D880" s="96"/>
      <c r="E880" s="9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/>
      <c r="B881" s="124"/>
      <c r="C881" s="7"/>
      <c r="D881" s="96"/>
      <c r="E881" s="9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/>
      <c r="B882" s="124"/>
      <c r="C882" s="7"/>
      <c r="D882" s="96"/>
      <c r="E882" s="9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/>
      <c r="B883" s="124"/>
      <c r="C883" s="7"/>
      <c r="D883" s="96"/>
      <c r="E883" s="9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/>
      <c r="B884" s="124"/>
      <c r="C884" s="7"/>
      <c r="D884" s="96"/>
      <c r="E884" s="9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/>
      <c r="B885" s="124"/>
      <c r="C885" s="7"/>
      <c r="D885" s="96"/>
      <c r="E885" s="9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/>
      <c r="B886" s="124"/>
      <c r="C886" s="7"/>
      <c r="D886" s="96"/>
      <c r="E886" s="9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/>
      <c r="B887" s="124"/>
      <c r="C887" s="7"/>
      <c r="D887" s="96"/>
      <c r="E887" s="9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/>
      <c r="B888" s="124"/>
      <c r="C888" s="7"/>
      <c r="D888" s="96"/>
      <c r="E888" s="9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/>
      <c r="B889" s="124"/>
      <c r="C889" s="7"/>
      <c r="D889" s="96"/>
      <c r="E889" s="9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/>
      <c r="B890" s="124"/>
      <c r="C890" s="7"/>
      <c r="D890" s="96"/>
      <c r="E890" s="9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/>
      <c r="B891" s="124"/>
      <c r="C891" s="7"/>
      <c r="D891" s="96"/>
      <c r="E891" s="9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/>
      <c r="B892" s="124"/>
      <c r="C892" s="7"/>
      <c r="D892" s="96"/>
      <c r="E892" s="9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/>
      <c r="B893" s="124"/>
      <c r="C893" s="7"/>
      <c r="D893" s="96"/>
      <c r="E893" s="9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/>
      <c r="B894" s="124"/>
      <c r="C894" s="7"/>
      <c r="D894" s="96"/>
      <c r="E894" s="9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/>
      <c r="B895" s="124"/>
      <c r="C895" s="7"/>
      <c r="D895" s="96"/>
      <c r="E895" s="9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/>
      <c r="B896" s="124"/>
      <c r="C896" s="7"/>
      <c r="D896" s="96"/>
      <c r="E896" s="9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/>
      <c r="B897" s="124"/>
      <c r="C897" s="7"/>
      <c r="D897" s="96"/>
      <c r="E897" s="9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/>
      <c r="B898" s="124"/>
      <c r="C898" s="7"/>
      <c r="D898" s="96"/>
      <c r="E898" s="9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/>
      <c r="B899" s="124"/>
      <c r="C899" s="7"/>
      <c r="D899" s="96"/>
      <c r="E899" s="9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/>
      <c r="B900" s="124"/>
      <c r="C900" s="7"/>
      <c r="D900" s="96"/>
      <c r="E900" s="9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/>
      <c r="B901" s="124"/>
      <c r="C901" s="7"/>
      <c r="D901" s="96"/>
      <c r="E901" s="9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/>
      <c r="B902" s="124"/>
      <c r="C902" s="7"/>
      <c r="D902" s="96"/>
      <c r="E902" s="9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/>
      <c r="B903" s="124"/>
      <c r="C903" s="7"/>
      <c r="D903" s="96"/>
      <c r="E903" s="9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/>
      <c r="B904" s="124"/>
      <c r="C904" s="7"/>
      <c r="D904" s="96"/>
      <c r="E904" s="9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/>
      <c r="B905" s="124"/>
      <c r="C905" s="7"/>
      <c r="D905" s="96"/>
      <c r="E905" s="9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/>
      <c r="B906" s="124"/>
      <c r="C906" s="7"/>
      <c r="D906" s="96"/>
      <c r="E906" s="9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/>
      <c r="B907" s="124"/>
      <c r="C907" s="7"/>
      <c r="D907" s="96"/>
      <c r="E907" s="9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/>
      <c r="B908" s="124"/>
      <c r="C908" s="7"/>
      <c r="D908" s="96"/>
      <c r="E908" s="9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/>
      <c r="B909" s="124"/>
      <c r="C909" s="7"/>
      <c r="D909" s="96"/>
      <c r="E909" s="9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/>
      <c r="B910" s="124"/>
      <c r="C910" s="7"/>
      <c r="D910" s="96"/>
      <c r="E910" s="9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/>
      <c r="B911" s="124"/>
      <c r="C911" s="7"/>
      <c r="D911" s="96"/>
      <c r="E911" s="9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/>
      <c r="B912" s="124"/>
      <c r="C912" s="7"/>
      <c r="D912" s="96"/>
      <c r="E912" s="9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/>
      <c r="B913" s="124"/>
      <c r="C913" s="7"/>
      <c r="D913" s="96"/>
      <c r="E913" s="9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/>
      <c r="B914" s="124"/>
      <c r="C914" s="7"/>
      <c r="D914" s="96"/>
      <c r="E914" s="9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/>
      <c r="B915" s="124"/>
      <c r="C915" s="7"/>
      <c r="D915" s="96"/>
      <c r="E915" s="9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/>
      <c r="B916" s="124"/>
      <c r="C916" s="7"/>
      <c r="D916" s="96"/>
      <c r="E916" s="9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/>
      <c r="B917" s="124"/>
      <c r="C917" s="7"/>
      <c r="D917" s="96"/>
      <c r="E917" s="9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/>
      <c r="B918" s="124"/>
      <c r="C918" s="7"/>
      <c r="D918" s="96"/>
      <c r="E918" s="9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/>
      <c r="B919" s="124"/>
      <c r="C919" s="7"/>
      <c r="D919" s="96"/>
      <c r="E919" s="9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/>
      <c r="B920" s="124"/>
      <c r="C920" s="7"/>
      <c r="D920" s="96"/>
      <c r="E920" s="9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/>
      <c r="B921" s="124"/>
      <c r="C921" s="7"/>
      <c r="D921" s="96"/>
      <c r="E921" s="9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/>
      <c r="B922" s="124"/>
      <c r="C922" s="7"/>
      <c r="D922" s="96"/>
      <c r="E922" s="9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/>
      <c r="B923" s="124"/>
      <c r="C923" s="7"/>
      <c r="D923" s="96"/>
      <c r="E923" s="9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/>
      <c r="B924" s="124"/>
      <c r="C924" s="7"/>
      <c r="D924" s="96"/>
      <c r="E924" s="9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/>
      <c r="B925" s="124"/>
      <c r="C925" s="7"/>
      <c r="D925" s="96"/>
      <c r="E925" s="9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/>
      <c r="B926" s="124"/>
      <c r="C926" s="7"/>
      <c r="D926" s="96"/>
      <c r="E926" s="9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/>
      <c r="B927" s="124"/>
      <c r="C927" s="7"/>
      <c r="D927" s="96"/>
      <c r="E927" s="9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/>
      <c r="B928" s="124"/>
      <c r="C928" s="7"/>
      <c r="D928" s="96"/>
      <c r="E928" s="9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/>
      <c r="B929" s="124"/>
      <c r="C929" s="7"/>
      <c r="D929" s="96"/>
      <c r="E929" s="9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/>
      <c r="B930" s="124"/>
      <c r="C930" s="7"/>
      <c r="D930" s="96"/>
      <c r="E930" s="9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/>
      <c r="B931" s="124"/>
      <c r="C931" s="7"/>
      <c r="D931" s="96"/>
      <c r="E931" s="9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/>
      <c r="B932" s="124"/>
      <c r="C932" s="7"/>
      <c r="D932" s="96"/>
      <c r="E932" s="9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/>
      <c r="B933" s="124"/>
      <c r="C933" s="7"/>
      <c r="D933" s="96"/>
      <c r="E933" s="9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/>
      <c r="B934" s="124"/>
      <c r="C934" s="7"/>
      <c r="D934" s="96"/>
      <c r="E934" s="9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/>
      <c r="B935" s="124"/>
      <c r="C935" s="7"/>
      <c r="D935" s="96"/>
      <c r="E935" s="9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/>
      <c r="B936" s="124"/>
      <c r="C936" s="7"/>
      <c r="D936" s="96"/>
      <c r="E936" s="9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/>
      <c r="B937" s="124"/>
      <c r="C937" s="7"/>
      <c r="D937" s="96"/>
      <c r="E937" s="9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/>
      <c r="B938" s="124"/>
      <c r="C938" s="7"/>
      <c r="D938" s="96"/>
      <c r="E938" s="9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/>
      <c r="B939" s="124"/>
      <c r="C939" s="7"/>
      <c r="D939" s="96"/>
      <c r="E939" s="9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/>
      <c r="B940" s="124"/>
      <c r="C940" s="7"/>
      <c r="D940" s="96"/>
      <c r="E940" s="9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/>
      <c r="B941" s="124"/>
      <c r="C941" s="7"/>
      <c r="D941" s="96"/>
      <c r="E941" s="9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/>
      <c r="B942" s="124"/>
      <c r="C942" s="7"/>
      <c r="D942" s="96"/>
      <c r="E942" s="9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/>
      <c r="B943" s="124"/>
      <c r="C943" s="7"/>
      <c r="D943" s="96"/>
      <c r="E943" s="9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/>
      <c r="B944" s="124"/>
      <c r="C944" s="7"/>
      <c r="D944" s="96"/>
      <c r="E944" s="9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/>
      <c r="B945" s="124"/>
      <c r="C945" s="7"/>
      <c r="D945" s="96"/>
      <c r="E945" s="9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/>
      <c r="B946" s="124"/>
      <c r="C946" s="7"/>
      <c r="D946" s="96"/>
      <c r="E946" s="9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/>
      <c r="B947" s="124"/>
      <c r="C947" s="7"/>
      <c r="D947" s="96"/>
      <c r="E947" s="9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/>
      <c r="B948" s="124"/>
      <c r="C948" s="7"/>
      <c r="D948" s="96"/>
      <c r="E948" s="9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/>
      <c r="B949" s="124"/>
      <c r="C949" s="7"/>
      <c r="D949" s="96"/>
      <c r="E949" s="9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/>
      <c r="B950" s="124"/>
      <c r="C950" s="7"/>
      <c r="D950" s="96"/>
      <c r="E950" s="9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/>
      <c r="B951" s="124"/>
      <c r="C951" s="7"/>
      <c r="D951" s="96"/>
      <c r="E951" s="9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/>
      <c r="B952" s="124"/>
      <c r="C952" s="7"/>
      <c r="D952" s="96"/>
      <c r="E952" s="9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/>
      <c r="B953" s="124"/>
      <c r="C953" s="7"/>
      <c r="D953" s="96"/>
      <c r="E953" s="9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/>
      <c r="B954" s="124"/>
      <c r="C954" s="7"/>
      <c r="D954" s="96"/>
      <c r="E954" s="9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/>
      <c r="B955" s="124"/>
      <c r="C955" s="7"/>
      <c r="D955" s="96"/>
      <c r="E955" s="9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/>
      <c r="B956" s="124"/>
      <c r="C956" s="7"/>
      <c r="D956" s="96"/>
      <c r="E956" s="9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/>
      <c r="B957" s="124"/>
      <c r="C957" s="7"/>
      <c r="D957" s="96"/>
      <c r="E957" s="9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/>
      <c r="B958" s="124"/>
      <c r="C958" s="7"/>
      <c r="D958" s="96"/>
      <c r="E958" s="9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/>
      <c r="B959" s="124"/>
      <c r="C959" s="7"/>
      <c r="D959" s="96"/>
      <c r="E959" s="9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/>
      <c r="B960" s="124"/>
      <c r="C960" s="7"/>
      <c r="D960" s="96"/>
      <c r="E960" s="9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/>
      <c r="B961" s="124"/>
      <c r="C961" s="7"/>
      <c r="D961" s="96"/>
      <c r="E961" s="9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/>
      <c r="B962" s="124"/>
      <c r="C962" s="7"/>
      <c r="D962" s="96"/>
      <c r="E962" s="9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/>
      <c r="B963" s="124"/>
      <c r="C963" s="7"/>
      <c r="D963" s="96"/>
      <c r="E963" s="9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/>
      <c r="B964" s="124"/>
      <c r="C964" s="7"/>
      <c r="D964" s="96"/>
      <c r="E964" s="9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/>
      <c r="B965" s="124"/>
      <c r="C965" s="7"/>
      <c r="D965" s="96"/>
      <c r="E965" s="9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/>
      <c r="B966" s="124"/>
      <c r="C966" s="7"/>
      <c r="D966" s="96"/>
      <c r="E966" s="9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/>
      <c r="B967" s="124"/>
      <c r="C967" s="7"/>
      <c r="D967" s="96"/>
      <c r="E967" s="9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/>
      <c r="B968" s="124"/>
      <c r="C968" s="7"/>
      <c r="D968" s="96"/>
      <c r="E968" s="9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/>
      <c r="B969" s="124"/>
      <c r="C969" s="7"/>
      <c r="D969" s="96"/>
      <c r="E969" s="9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/>
      <c r="B970" s="124"/>
      <c r="C970" s="7"/>
      <c r="D970" s="96"/>
      <c r="E970" s="9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/>
      <c r="B971" s="124"/>
      <c r="C971" s="7"/>
      <c r="D971" s="96"/>
      <c r="E971" s="9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/>
      <c r="B972" s="124"/>
      <c r="C972" s="7"/>
      <c r="D972" s="96"/>
      <c r="E972" s="9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/>
      <c r="B973" s="124"/>
      <c r="C973" s="7"/>
      <c r="D973" s="96"/>
      <c r="E973" s="9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/>
      <c r="B974" s="124"/>
      <c r="C974" s="7"/>
      <c r="D974" s="96"/>
      <c r="E974" s="9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/>
      <c r="B975" s="124"/>
      <c r="C975" s="7"/>
      <c r="D975" s="96"/>
      <c r="E975" s="9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/>
      <c r="B976" s="124"/>
      <c r="C976" s="7"/>
      <c r="D976" s="96"/>
      <c r="E976" s="9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/>
      <c r="B977" s="124"/>
      <c r="C977" s="7"/>
      <c r="D977" s="96"/>
      <c r="E977" s="9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/>
      <c r="B978" s="124"/>
      <c r="C978" s="7"/>
      <c r="D978" s="96"/>
      <c r="E978" s="9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/>
      <c r="B979" s="124"/>
      <c r="C979" s="7"/>
      <c r="D979" s="96"/>
      <c r="E979" s="9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/>
      <c r="B980" s="124"/>
      <c r="C980" s="7"/>
      <c r="D980" s="96"/>
      <c r="E980" s="9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/>
      <c r="B981" s="124"/>
      <c r="C981" s="7"/>
      <c r="D981" s="96"/>
      <c r="E981" s="9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/>
      <c r="B982" s="124"/>
      <c r="C982" s="7"/>
      <c r="D982" s="96"/>
      <c r="E982" s="9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/>
      <c r="B983" s="124"/>
      <c r="C983" s="7"/>
      <c r="D983" s="96"/>
      <c r="E983" s="9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/>
      <c r="B984" s="124"/>
      <c r="C984" s="7"/>
      <c r="D984" s="96"/>
      <c r="E984" s="9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/>
      <c r="B985" s="124"/>
      <c r="C985" s="7"/>
      <c r="D985" s="96"/>
      <c r="E985" s="9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/>
      <c r="B986" s="124"/>
      <c r="C986" s="7"/>
      <c r="D986" s="96"/>
      <c r="E986" s="9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/>
      <c r="B987" s="124"/>
      <c r="C987" s="7"/>
      <c r="D987" s="96"/>
      <c r="E987" s="9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/>
      <c r="B988" s="124"/>
      <c r="C988" s="7"/>
      <c r="D988" s="96"/>
      <c r="E988" s="9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/>
      <c r="B989" s="124"/>
      <c r="C989" s="7"/>
      <c r="D989" s="96"/>
      <c r="E989" s="9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/>
      <c r="B990" s="124"/>
      <c r="C990" s="7"/>
      <c r="D990" s="96"/>
      <c r="E990" s="9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/>
      <c r="B991" s="124"/>
      <c r="C991" s="7"/>
      <c r="D991" s="96"/>
      <c r="E991" s="9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/>
      <c r="B992" s="124"/>
      <c r="C992" s="7"/>
      <c r="D992" s="96"/>
      <c r="E992" s="9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/>
      <c r="B993" s="124"/>
      <c r="C993" s="7"/>
      <c r="D993" s="96"/>
      <c r="E993" s="9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/>
      <c r="B994" s="124"/>
      <c r="C994" s="7"/>
      <c r="D994" s="96"/>
      <c r="E994" s="9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/>
      <c r="B995" s="124"/>
      <c r="C995" s="7"/>
      <c r="D995" s="96"/>
      <c r="E995" s="9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/>
      <c r="B996" s="124"/>
      <c r="C996" s="7"/>
      <c r="D996" s="96"/>
      <c r="E996" s="9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/>
      <c r="B997" s="124"/>
      <c r="C997" s="7"/>
      <c r="D997" s="96"/>
      <c r="E997" s="9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/>
      <c r="B998" s="124"/>
      <c r="C998" s="7"/>
      <c r="D998" s="96"/>
      <c r="E998" s="9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/>
      <c r="B999" s="124"/>
      <c r="C999" s="7"/>
      <c r="D999" s="96"/>
      <c r="E999" s="9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/>
      <c r="B1000" s="124"/>
      <c r="C1000" s="7"/>
      <c r="D1000" s="96"/>
      <c r="E1000" s="9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/>
      <c r="B1001" s="124"/>
      <c r="C1001" s="7"/>
      <c r="D1001" s="96"/>
      <c r="E1001" s="9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/>
      <c r="B1002" s="124"/>
      <c r="C1002" s="7"/>
      <c r="D1002" s="96"/>
      <c r="E1002" s="9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/>
      <c r="B1003" s="124"/>
      <c r="C1003" s="7"/>
      <c r="D1003" s="96"/>
      <c r="E1003" s="9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/>
      <c r="B1004" s="124"/>
      <c r="C1004" s="7"/>
      <c r="D1004" s="96"/>
      <c r="E1004" s="9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/>
      <c r="B1005" s="124"/>
      <c r="C1005" s="7"/>
      <c r="D1005" s="96"/>
      <c r="E1005" s="9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/>
      <c r="B1006" s="124"/>
      <c r="C1006" s="7"/>
      <c r="D1006" s="96"/>
      <c r="E1006" s="9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/>
      <c r="B1007" s="124"/>
      <c r="C1007" s="7"/>
      <c r="D1007" s="96"/>
      <c r="E1007" s="9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/>
      <c r="B1008" s="124"/>
      <c r="C1008" s="7"/>
      <c r="D1008" s="96"/>
      <c r="E1008" s="9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/>
      <c r="B1009" s="124"/>
      <c r="C1009" s="7"/>
      <c r="D1009" s="96"/>
      <c r="E1009" s="9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/>
      <c r="B1010" s="124"/>
      <c r="C1010" s="7"/>
      <c r="D1010" s="96"/>
      <c r="E1010" s="9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/>
      <c r="B1110" s="124"/>
      <c r="C1110" s="7"/>
      <c r="D1110" s="96"/>
      <c r="E1110" s="9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2025-05-09T19:00:07Z</dcterms:modified>
</cp:coreProperties>
</file>